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APC\APC_Executive\1 Agricultural Produce Commission\APC -  Producers' Committees\Wine Producers\Forms\2021 Vintage\"/>
    </mc:Choice>
  </mc:AlternateContent>
  <workbookProtection workbookPassword="F29C" lockStructure="1"/>
  <bookViews>
    <workbookView xWindow="0" yWindow="0" windowWidth="28800" windowHeight="12885" activeTab="1"/>
  </bookViews>
  <sheets>
    <sheet name="Instructions" sheetId="3" r:id="rId1"/>
    <sheet name="FFSReturn" sheetId="4" r:id="rId2"/>
    <sheet name="Rates" sheetId="2" r:id="rId3"/>
    <sheet name="Configuration" sheetId="6" state="hidden" r:id="rId4"/>
  </sheets>
  <definedNames>
    <definedName name="ABN" localSheetId="1">FFSReturn!$G$14</definedName>
    <definedName name="ACCOUNTS_CONTACT_NAME" localSheetId="1">FFSReturn!$S$16</definedName>
    <definedName name="ACCOUNTS_EMAIL_PHONE" localSheetId="1">FFSReturn!$S$17</definedName>
    <definedName name="AGRICULTURAL_PRODUCE_COMMISSION_SERVICE_RETURN_FORM_TYPE">"2018-1"</definedName>
    <definedName name="APC_ID" localSheetId="1">FFSReturn!$G$15</definedName>
    <definedName name="CARD_EXPIRY_DATE" localSheetId="1">FFSReturn!$AL$29</definedName>
    <definedName name="CARD_HOLDER" localSheetId="1">FFSReturn!$AE$29</definedName>
    <definedName name="CARD_NUMBER" localSheetId="1">FFSReturn!$AE$27</definedName>
    <definedName name="CARD_SIGNATURE" localSheetId="1">FFSReturn!$AE$31</definedName>
    <definedName name="COL_APC_ID" localSheetId="1">FFSReturn!$K$41:$S$298</definedName>
    <definedName name="COL_GI_LOCATION_OF_ORIGIN" localSheetId="1">FFSReturn!$AE$41:$AJ$298</definedName>
    <definedName name="COL_GRAPE_TYPE_AND_VARIETY" localSheetId="1">FFSReturn!$T$41:$AD$298</definedName>
    <definedName name="COL_GROWER" localSheetId="1">FFSReturn!$B$41:$J$298</definedName>
    <definedName name="COL_TONNES" localSheetId="1">FFSReturn!$AK$41:$AM$298</definedName>
    <definedName name="COL_VALIDATION_1" localSheetId="1">FFSReturn!$A:$A</definedName>
    <definedName name="COL_VALIDATION_2" localSheetId="1">FFSReturn!$M:$M</definedName>
    <definedName name="COL_VALIDATION_3" localSheetId="1">FFSReturn!$AD:$AD</definedName>
    <definedName name="COL_VALIDATION_4" localSheetId="1">FFSReturn!$AN:$AN</definedName>
    <definedName name="COMPANY_NAME" localSheetId="1">FFSReturn!$G$13</definedName>
    <definedName name="CRUSH_YEAR_END" localSheetId="1">FFSReturn!$G$18</definedName>
    <definedName name="CRUSH_YEAR_START" localSheetId="1">FFSReturn!$G$17</definedName>
    <definedName name="FEE_TABLE_COLUMN_HEADER_ADJUSTED_TONNNES" localSheetId="1">FFSReturn!$J$23</definedName>
    <definedName name="FEE_TABLE_COLUMN_HEADER_BASE_RATE" localSheetId="1">FFSReturn!$M$23</definedName>
    <definedName name="FEE_TABLE_COLUMN_HEADER_TONNNES" localSheetId="1">FFSReturn!$G$23</definedName>
    <definedName name="FEE_TABLE_COLUMN_HEADER_VOLUME_CHARGE" localSheetId="1">FFSReturn!$S$23</definedName>
    <definedName name="FEE_TABLE_COLUMN_HEADER_VOLUME_RATE" localSheetId="1">FFSReturn!$P$23</definedName>
    <definedName name="FEE_TABLE_COLUMN_HEADINGS" localSheetId="1">FFSReturn!$B$23:$X$23</definedName>
    <definedName name="FEE_TABLE_ROW_HEADINGS" localSheetId="1">FFSReturn!$B$23:$F$33</definedName>
    <definedName name="FORM_VERSION" localSheetId="1">FFSReturn!$D$11</definedName>
    <definedName name="OLE_LINK1" localSheetId="2">Rates!$P$6</definedName>
    <definedName name="PAYMENT_METHOD" localSheetId="1">FFSReturn!$AE$23</definedName>
    <definedName name="PERIOD_TYPE" localSheetId="1">FFSReturn!$G$16</definedName>
    <definedName name="POSTAL_ADDRESS" localSheetId="1">FFSReturn!$S$18</definedName>
    <definedName name="PRODUCER_OWNER_MANAGER" localSheetId="1">FFSReturn!$S$14</definedName>
    <definedName name="PRODUCER_OWNER_MANAGER_EMAIL_PHONE" localSheetId="1">FFSReturn!$S$15</definedName>
    <definedName name="RETURN_TOTAL" localSheetId="1">FFSReturn!$V$35</definedName>
    <definedName name="STATUS" localSheetId="1">FFSReturn!$AA$20:$AM$20</definedName>
    <definedName name="TOTAL_TONNES" localSheetId="1">FFSReturn!$G$34</definedName>
    <definedName name="VALIDATION" localSheetId="1">FFSReturn!$A$40:$A$299</definedName>
    <definedName name="VERSION">20180726</definedName>
    <definedName name="VINEYARD_LOCATION" localSheetId="1">FFSReturn!$S$13</definedName>
    <definedName name="VINTAGE" localSheetId="1">FFSReturn!$G$19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27" i="4" l="1"/>
  <c r="J28" i="4" l="1"/>
  <c r="J29" i="4"/>
  <c r="J30" i="4"/>
  <c r="J24" i="4"/>
  <c r="AN29" i="4" l="1"/>
  <c r="AD29" i="4"/>
  <c r="A15" i="4"/>
  <c r="A14" i="4"/>
  <c r="A13" i="4"/>
  <c r="M18" i="4"/>
  <c r="M17" i="4"/>
  <c r="M16" i="4"/>
  <c r="M15" i="4"/>
  <c r="M14" i="4"/>
  <c r="M13" i="4"/>
  <c r="A70" i="4" l="1"/>
  <c r="A71" i="4"/>
  <c r="A72" i="4"/>
  <c r="A73" i="4"/>
  <c r="A74" i="4"/>
  <c r="A75" i="4"/>
  <c r="A76" i="4"/>
  <c r="A77" i="4"/>
  <c r="A78" i="4"/>
  <c r="A79" i="4"/>
  <c r="A80" i="4"/>
  <c r="A81" i="4"/>
  <c r="A82" i="4"/>
  <c r="A83" i="4"/>
  <c r="A42" i="4"/>
  <c r="A43" i="4"/>
  <c r="A44" i="4"/>
  <c r="A45" i="4"/>
  <c r="A46" i="4"/>
  <c r="A47" i="4"/>
  <c r="A48" i="4"/>
  <c r="A49" i="4"/>
  <c r="A51" i="4"/>
  <c r="A52" i="4"/>
  <c r="A53" i="4"/>
  <c r="A54" i="4"/>
  <c r="A55" i="4"/>
  <c r="A56" i="4"/>
  <c r="A57" i="4"/>
  <c r="A58" i="4"/>
  <c r="A59" i="4"/>
  <c r="A60" i="4"/>
  <c r="A61" i="4"/>
  <c r="A62" i="4"/>
  <c r="A63" i="4"/>
  <c r="A64" i="4"/>
  <c r="A65" i="4"/>
  <c r="A66" i="4"/>
  <c r="A67" i="4"/>
  <c r="A68" i="4"/>
  <c r="A69"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277" i="4"/>
  <c r="A278" i="4"/>
  <c r="A279" i="4"/>
  <c r="A280" i="4"/>
  <c r="A281" i="4"/>
  <c r="A282" i="4"/>
  <c r="A283" i="4"/>
  <c r="A284" i="4"/>
  <c r="A291" i="4"/>
  <c r="A292" i="4"/>
  <c r="A293" i="4"/>
  <c r="A294" i="4"/>
  <c r="A295" i="4"/>
  <c r="A296" i="4"/>
  <c r="A297" i="4"/>
  <c r="A298" i="4"/>
  <c r="A41" i="4"/>
  <c r="G28" i="4"/>
  <c r="P28" i="4" s="1"/>
  <c r="G25" i="4" l="1"/>
  <c r="J25" i="4" s="1"/>
  <c r="G26" i="4"/>
  <c r="J26" i="4" s="1"/>
  <c r="G27" i="4"/>
  <c r="J27" i="4" s="1"/>
  <c r="M28" i="4"/>
  <c r="G29" i="4"/>
  <c r="G30" i="4"/>
  <c r="G31" i="4"/>
  <c r="G24" i="4"/>
  <c r="A40" i="4"/>
  <c r="M31" i="4" l="1"/>
  <c r="P31" i="4"/>
  <c r="M30" i="4"/>
  <c r="P30" i="4"/>
  <c r="M29" i="4"/>
  <c r="P29" i="4"/>
  <c r="M27" i="4"/>
  <c r="P27" i="4"/>
  <c r="S27" i="4" s="1"/>
  <c r="M26" i="4"/>
  <c r="P26" i="4"/>
  <c r="M25" i="4"/>
  <c r="P25" i="4"/>
  <c r="M24" i="4"/>
  <c r="P24" i="4"/>
  <c r="V27" i="4" l="1"/>
  <c r="S24" i="4"/>
  <c r="S31" i="4"/>
  <c r="V31" i="4" s="1"/>
  <c r="S30" i="4"/>
  <c r="V30" i="4" s="1"/>
  <c r="S29" i="4"/>
  <c r="V29" i="4" s="1"/>
  <c r="S28" i="4"/>
  <c r="V28" i="4" s="1"/>
  <c r="S26" i="4"/>
  <c r="V26" i="4" s="1"/>
  <c r="S25" i="4"/>
  <c r="V25" i="4" s="1"/>
  <c r="G34" i="4"/>
  <c r="M32" i="4" l="1"/>
  <c r="V24" i="4"/>
  <c r="G33" i="4"/>
  <c r="G32" i="4"/>
  <c r="P32" i="4" l="1"/>
  <c r="S32" i="4" s="1"/>
  <c r="J32" i="4"/>
  <c r="AA20" i="4"/>
  <c r="P33" i="4"/>
  <c r="S33" i="4" s="1"/>
  <c r="V32" i="4" l="1"/>
  <c r="V33" i="4"/>
  <c r="V35" i="4" l="1"/>
</calcChain>
</file>

<file path=xl/sharedStrings.xml><?xml version="1.0" encoding="utf-8"?>
<sst xmlns="http://schemas.openxmlformats.org/spreadsheetml/2006/main" count="198" uniqueCount="141">
  <si>
    <t>Produce Type &amp; Variety</t>
  </si>
  <si>
    <t>Produce Type</t>
  </si>
  <si>
    <t>Tonnes</t>
  </si>
  <si>
    <t>Tonnage Range</t>
  </si>
  <si>
    <t>Tonnage</t>
  </si>
  <si>
    <t>Blackwood</t>
  </si>
  <si>
    <t>Geographe</t>
  </si>
  <si>
    <t>Great Southern</t>
  </si>
  <si>
    <t>Margaret River</t>
  </si>
  <si>
    <t>Peel</t>
  </si>
  <si>
    <t>11-29</t>
  </si>
  <si>
    <t>30-49</t>
  </si>
  <si>
    <t>50-99</t>
  </si>
  <si>
    <t>100-199</t>
  </si>
  <si>
    <t>200-299</t>
  </si>
  <si>
    <t>300-499</t>
  </si>
  <si>
    <t>500-749</t>
  </si>
  <si>
    <t>750-999</t>
  </si>
  <si>
    <t>1000-1999</t>
  </si>
  <si>
    <t>2000-3999</t>
  </si>
  <si>
    <t>4000-5999</t>
  </si>
  <si>
    <t>6000-9999</t>
  </si>
  <si>
    <t>10000+</t>
  </si>
  <si>
    <t>Perth Hills</t>
  </si>
  <si>
    <t>Tonnage Rates</t>
  </si>
  <si>
    <t>Volume Rates</t>
  </si>
  <si>
    <t>Swan Districts</t>
  </si>
  <si>
    <t>Rates</t>
  </si>
  <si>
    <t>APC ID No</t>
  </si>
  <si>
    <t xml:space="preserve">Period Type </t>
  </si>
  <si>
    <t>Postal Address</t>
  </si>
  <si>
    <t>GI Location of Origin</t>
  </si>
  <si>
    <t>Total Tonnes</t>
  </si>
  <si>
    <t>Name of grower / organisation from whom grapes were purchased / if grown self then own details</t>
  </si>
  <si>
    <t>Card Number</t>
  </si>
  <si>
    <t>Card Holder's Name</t>
  </si>
  <si>
    <t>Expiry Date</t>
  </si>
  <si>
    <t>Complete this section if paying by credit card:</t>
  </si>
  <si>
    <t>Payment Method</t>
  </si>
  <si>
    <t>Signature*</t>
  </si>
  <si>
    <t>Volume Rate</t>
  </si>
  <si>
    <t>Total</t>
  </si>
  <si>
    <t>AMOUNT DUE</t>
  </si>
  <si>
    <t>APC Id, Address or Contact Info</t>
  </si>
  <si>
    <t>Cheque</t>
  </si>
  <si>
    <t>Credit Card</t>
  </si>
  <si>
    <t>Direct Debit</t>
  </si>
  <si>
    <t>Producer Input Required Below</t>
  </si>
  <si>
    <t>Over 5 - 10</t>
  </si>
  <si>
    <t>Over 2 - 5</t>
  </si>
  <si>
    <t>Up to 2</t>
  </si>
  <si>
    <t>ANNUALLY</t>
  </si>
  <si>
    <t>Gi Locations</t>
  </si>
  <si>
    <t>Location</t>
  </si>
  <si>
    <t>.</t>
  </si>
  <si>
    <t>Pemberton / Manjimup (WISF)</t>
  </si>
  <si>
    <t>Wine Grapes Red -  Aglianicone</t>
  </si>
  <si>
    <t>Wine Grapes Red -  Barbera</t>
  </si>
  <si>
    <t>Wine Grapes Red -  Brachetto</t>
  </si>
  <si>
    <t>Wine Grapes Red -  Cabernet Franc</t>
  </si>
  <si>
    <t>Wine Grapes Red -  Cabernet Sauvignon</t>
  </si>
  <si>
    <t>Wine Grapes Red -  Chambourcin</t>
  </si>
  <si>
    <t>Wine Grapes Red -  Dolcetto</t>
  </si>
  <si>
    <t>Wine Grapes Red -  Durif</t>
  </si>
  <si>
    <t>Wine Grapes Red -  Gamay</t>
  </si>
  <si>
    <t>Wine Grapes Red -  Graciano</t>
  </si>
  <si>
    <t>Wine Grapes Red -  Grenache</t>
  </si>
  <si>
    <t>Wine Grapes Red -  Lagrein</t>
  </si>
  <si>
    <t>Wine Grapes Red -  Lambrusco</t>
  </si>
  <si>
    <t>Wine Grapes Red -  Malbec</t>
  </si>
  <si>
    <t>Wine Grapes Red -  Merlot</t>
  </si>
  <si>
    <t>Wine Grapes Red -  Meunier</t>
  </si>
  <si>
    <t>Wine Grapes Red -  Montepulciano</t>
  </si>
  <si>
    <t>Wine Grapes Red -  Mouvedre</t>
  </si>
  <si>
    <t>Wine Grapes Red -  Nebbiolo</t>
  </si>
  <si>
    <t>Wine Grapes Red -  Nero D'Avola</t>
  </si>
  <si>
    <t>Wine Grapes Red -  Petit Verdot</t>
  </si>
  <si>
    <t>Wine Grapes Red -  Pinot Meunier</t>
  </si>
  <si>
    <t>Wine Grapes Red -  Pinot Noir</t>
  </si>
  <si>
    <t>Wine Grapes Red -  Sangiovese</t>
  </si>
  <si>
    <t>Wine Grapes Red -  Saperavi</t>
  </si>
  <si>
    <t>Wine Grapes Red -  Shiraz</t>
  </si>
  <si>
    <t>Wine Grapes Red -  Tannat</t>
  </si>
  <si>
    <t>Wine Grapes Red -  Tempranillo</t>
  </si>
  <si>
    <t>Wine Grapes Red -  Zinfandel</t>
  </si>
  <si>
    <t>Wine Grapes White -  Albarino</t>
  </si>
  <si>
    <t>Wine Grapes White -  Arneis</t>
  </si>
  <si>
    <t>Wine Grapes White -  Chardonnay</t>
  </si>
  <si>
    <t>Wine Grapes White -  Chenin Blanc</t>
  </si>
  <si>
    <t>Wine Grapes White -  Fernao Pires</t>
  </si>
  <si>
    <t>Wine Grapes White -  Fiano</t>
  </si>
  <si>
    <t>Wine Grapes White -  Gewurtztraminer</t>
  </si>
  <si>
    <t>Wine Grapes White -  Gruner Veltliner</t>
  </si>
  <si>
    <t>Wine Grapes White -  Harslevelu</t>
  </si>
  <si>
    <t>Wine Grapes White -  Muscat Blanc A Petits Grains</t>
  </si>
  <si>
    <t>Wine Grapes White -  Muscadelle</t>
  </si>
  <si>
    <t>Wine Grapes White -  Pedro Ximenez</t>
  </si>
  <si>
    <t>Wine Grapes White -  Pinot Gris</t>
  </si>
  <si>
    <t>Wine Grapes White -  Prosecco</t>
  </si>
  <si>
    <t>Wine Grapes White -  Riesling</t>
  </si>
  <si>
    <t>Wine Grapes White -  Roussanne</t>
  </si>
  <si>
    <t>Wine Grapes White -  Sauvignon Blanc</t>
  </si>
  <si>
    <t>Wine Grapes White -  Savignin Blanc</t>
  </si>
  <si>
    <t>Wine Grapes White -  Scheurebe</t>
  </si>
  <si>
    <t>Wine Grapes White -  Semillon</t>
  </si>
  <si>
    <t>Wine Grapes White -  Traminer</t>
  </si>
  <si>
    <t>Wine Grapes White -  Trebbiano</t>
  </si>
  <si>
    <t>Wine Grapes White -  Verdelho</t>
  </si>
  <si>
    <t>Wine Grapes White -  Vermintino</t>
  </si>
  <si>
    <t>Wine Grapes White -  Verdejo</t>
  </si>
  <si>
    <t>Wine Grapes White -  Viognier</t>
  </si>
  <si>
    <t>Wine Grapes White - Other</t>
  </si>
  <si>
    <t>Wine Grapes Red - Other</t>
  </si>
  <si>
    <t>Volume Calculation Mode</t>
  </si>
  <si>
    <t>Configuration</t>
  </si>
  <si>
    <t>APC Return Id</t>
  </si>
  <si>
    <t>Vineyard Location</t>
  </si>
  <si>
    <t>Producer Owner / Manager</t>
  </si>
  <si>
    <t>Email &amp; Phone</t>
  </si>
  <si>
    <t>Accounts / Contact Name</t>
  </si>
  <si>
    <t>ABN / CAN</t>
  </si>
  <si>
    <t>Crush Year Start</t>
  </si>
  <si>
    <t>Crush Year End</t>
  </si>
  <si>
    <t>Base Rate / Charge</t>
  </si>
  <si>
    <t>Volume Charge</t>
  </si>
  <si>
    <t>Biosecurity</t>
  </si>
  <si>
    <t>Notes:</t>
  </si>
  <si>
    <t>Wine Industries Southern Forests is now Pemberton / Manjimup (WISF)</t>
  </si>
  <si>
    <t>Vintage</t>
  </si>
  <si>
    <t>Company / Business Name</t>
  </si>
  <si>
    <t>This fee for service return form serves as an invoice once the APC return ID has been provided. This return is GST exempt.</t>
  </si>
  <si>
    <t>State Services</t>
  </si>
  <si>
    <t>* Electronic submission of this return acts as permission to debit the above credit card.</t>
  </si>
  <si>
    <t>Base Volume</t>
  </si>
  <si>
    <t>BSB Number : 066 040                   Account Number : 1040 0128</t>
  </si>
  <si>
    <t>Direct Debit : Account Name - Agricultural Produce Commission</t>
  </si>
  <si>
    <t xml:space="preserve">Reference : Your APC Id and Trading Name </t>
  </si>
  <si>
    <t>Amount Due - Calculated Automatically once the data is entered below</t>
  </si>
  <si>
    <t>No Payment of $78.75  required for the NIL Returns</t>
  </si>
  <si>
    <t>GI Location of Origin                                                  ( Select from the drop down menu)</t>
  </si>
  <si>
    <t>Grape Type &amp;  Variety                                                                                                            ( Select from the drop down menu)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</si>
</sst>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
    <numFmt numFmtId="165" formatCode="[$-C09]d\ mmmm\ yyyy;@"/>
    <numFmt numFmtId="166" formatCode="0.000000"/>
  </numFmts>
  <fonts count="19" x14ac:knownFonts="1">
    <font>
      <sz val="11"/>
      <color theme="1"/>
      <name val="Calibri"/>
      <family val="2"/>
      <scheme val="minor"/>
    </font>
    <font>
      <b/>
      <sz val="11"/>
      <color theme="1"/>
      <name val="Calibri"/>
      <family val="2"/>
      <scheme val="minor"/>
    </font>
    <font>
      <b/>
      <sz val="20"/>
      <color theme="1"/>
      <name val="Calibri"/>
      <family val="2"/>
      <scheme val="minor"/>
    </font>
    <font>
      <b/>
      <sz val="11"/>
      <color theme="0"/>
      <name val="Arial"/>
      <family val="2"/>
    </font>
    <font>
      <sz val="11"/>
      <color theme="1"/>
      <name val="Calibri"/>
      <family val="2"/>
      <scheme val="minor"/>
    </font>
    <font>
      <sz val="9"/>
      <color theme="1"/>
      <name val="Calibri"/>
      <family val="2"/>
      <scheme val="minor"/>
    </font>
    <font>
      <i/>
      <sz val="11"/>
      <color theme="1"/>
      <name val="Calibri"/>
      <family val="2"/>
      <scheme val="minor"/>
    </font>
    <font>
      <b/>
      <sz val="12"/>
      <color rgb="FFFF0000"/>
      <name val="Calibri"/>
      <family val="2"/>
      <scheme val="minor"/>
    </font>
    <font>
      <b/>
      <sz val="14"/>
      <color theme="1"/>
      <name val="Calibri"/>
      <family val="2"/>
      <scheme val="minor"/>
    </font>
    <font>
      <b/>
      <sz val="14"/>
      <color rgb="FFFF0000"/>
      <name val="Calibri"/>
      <family val="2"/>
      <scheme val="minor"/>
    </font>
    <font>
      <b/>
      <sz val="14"/>
      <color theme="0"/>
      <name val="Arial"/>
      <family val="2"/>
    </font>
    <font>
      <sz val="14"/>
      <color theme="1"/>
      <name val="Calibri"/>
      <family val="2"/>
      <scheme val="minor"/>
    </font>
    <font>
      <b/>
      <sz val="18"/>
      <color rgb="FFFF0000"/>
      <name val="Calibri"/>
      <family val="2"/>
      <scheme val="minor"/>
    </font>
    <font>
      <sz val="11"/>
      <name val="Calibri"/>
      <family val="2"/>
      <scheme val="minor"/>
    </font>
    <font>
      <u/>
      <sz val="11"/>
      <color theme="10"/>
      <name val="Calibri"/>
      <family val="2"/>
      <scheme val="minor"/>
    </font>
    <font>
      <b/>
      <sz val="10"/>
      <color theme="0"/>
      <name val="Arial"/>
      <family val="2"/>
    </font>
    <font>
      <sz val="10"/>
      <color theme="1"/>
      <name val="Calibri"/>
      <family val="2"/>
      <scheme val="minor"/>
    </font>
    <font>
      <sz val="8"/>
      <color theme="1"/>
      <name val="Calibri"/>
      <family val="2"/>
      <scheme val="minor"/>
    </font>
    <font>
      <b/>
      <sz val="11"/>
      <color theme="0"/>
      <name val="Calibri"/>
      <family val="2"/>
      <scheme val="minor"/>
    </font>
  </fonts>
  <fills count="9">
    <fill>
      <patternFill patternType="none"/>
    </fill>
    <fill>
      <patternFill patternType="gray125"/>
    </fill>
    <fill>
      <patternFill patternType="solid">
        <fgColor rgb="FF006600"/>
        <bgColor indexed="64"/>
      </patternFill>
    </fill>
    <fill>
      <patternFill patternType="solid">
        <fgColor theme="1" tint="0.499984740745262"/>
        <bgColor indexed="64"/>
      </patternFill>
    </fill>
    <fill>
      <patternFill patternType="solid">
        <fgColor theme="1"/>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499984740745262"/>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0" fontId="4" fillId="0" borderId="0"/>
    <xf numFmtId="43" fontId="4" fillId="0" borderId="0" applyFont="0" applyFill="0" applyBorder="0" applyAlignment="0" applyProtection="0"/>
    <xf numFmtId="0" fontId="14" fillId="0" borderId="0" applyNumberFormat="0" applyFill="0" applyBorder="0" applyAlignment="0" applyProtection="0"/>
  </cellStyleXfs>
  <cellXfs count="138">
    <xf numFmtId="0" fontId="0" fillId="0" borderId="0" xfId="0"/>
    <xf numFmtId="0" fontId="1" fillId="0" borderId="0" xfId="0" applyFont="1"/>
    <xf numFmtId="0" fontId="2" fillId="0" borderId="0" xfId="0" applyFont="1"/>
    <xf numFmtId="164" fontId="0" fillId="0" borderId="0" xfId="0" applyNumberFormat="1"/>
    <xf numFmtId="0" fontId="0" fillId="0" borderId="0" xfId="0" applyAlignment="1">
      <alignment horizontal="center" vertical="center" wrapText="1"/>
    </xf>
    <xf numFmtId="0" fontId="7" fillId="0" borderId="0" xfId="0" applyFont="1" applyAlignment="1" applyProtection="1">
      <alignment horizontal="center"/>
      <protection hidden="1"/>
    </xf>
    <xf numFmtId="0" fontId="0" fillId="0" borderId="0" xfId="0" applyProtection="1">
      <protection hidden="1"/>
    </xf>
    <xf numFmtId="0" fontId="0" fillId="0" borderId="0" xfId="0" applyAlignment="1" applyProtection="1">
      <protection hidden="1"/>
    </xf>
    <xf numFmtId="0" fontId="6" fillId="0" borderId="0" xfId="0" applyFont="1" applyProtection="1">
      <protection hidden="1"/>
    </xf>
    <xf numFmtId="0" fontId="1" fillId="0" borderId="0" xfId="0" applyFont="1" applyAlignment="1" applyProtection="1">
      <alignment horizontal="right" indent="1"/>
      <protection hidden="1"/>
    </xf>
    <xf numFmtId="0" fontId="1" fillId="0" borderId="0" xfId="0" applyFont="1" applyBorder="1" applyAlignment="1" applyProtection="1">
      <alignment horizontal="right"/>
      <protection hidden="1"/>
    </xf>
    <xf numFmtId="0" fontId="5" fillId="0" borderId="0" xfId="0" applyFont="1" applyAlignment="1" applyProtection="1">
      <alignment horizontal="right"/>
      <protection hidden="1"/>
    </xf>
    <xf numFmtId="0" fontId="0" fillId="0" borderId="0" xfId="0" applyAlignment="1" applyProtection="1">
      <protection hidden="1"/>
    </xf>
    <xf numFmtId="0" fontId="9" fillId="0" borderId="0" xfId="0" applyFont="1" applyAlignment="1" applyProtection="1">
      <alignment horizontal="center"/>
      <protection hidden="1"/>
    </xf>
    <xf numFmtId="0" fontId="11" fillId="0" borderId="0" xfId="0" applyFont="1" applyProtection="1">
      <protection hidden="1"/>
    </xf>
    <xf numFmtId="0" fontId="7" fillId="0" borderId="0" xfId="0" applyFont="1" applyAlignment="1" applyProtection="1">
      <alignment horizontal="right"/>
      <protection hidden="1"/>
    </xf>
    <xf numFmtId="0" fontId="1" fillId="0" borderId="0" xfId="0" applyFont="1" applyAlignment="1" applyProtection="1">
      <alignment horizontal="right"/>
      <protection hidden="1"/>
    </xf>
    <xf numFmtId="0" fontId="0" fillId="0" borderId="0" xfId="0" applyAlignment="1" applyProtection="1">
      <alignment horizontal="right"/>
      <protection hidden="1"/>
    </xf>
    <xf numFmtId="0" fontId="7" fillId="0" borderId="0" xfId="0" applyFont="1" applyAlignment="1" applyProtection="1">
      <alignment horizontal="left"/>
      <protection hidden="1"/>
    </xf>
    <xf numFmtId="0" fontId="1" fillId="5" borderId="0" xfId="0" applyFont="1" applyFill="1" applyBorder="1" applyProtection="1">
      <protection hidden="1"/>
    </xf>
    <xf numFmtId="0" fontId="0" fillId="0" borderId="11" xfId="0" applyBorder="1" applyProtection="1">
      <protection locked="0" hidden="1"/>
    </xf>
    <xf numFmtId="0" fontId="1" fillId="5" borderId="6" xfId="0" applyFont="1" applyFill="1" applyBorder="1" applyProtection="1">
      <protection hidden="1"/>
    </xf>
    <xf numFmtId="0" fontId="1" fillId="5" borderId="7" xfId="0" applyFont="1" applyFill="1" applyBorder="1" applyProtection="1">
      <protection hidden="1"/>
    </xf>
    <xf numFmtId="0" fontId="1" fillId="5" borderId="8" xfId="0" applyFont="1" applyFill="1" applyBorder="1" applyProtection="1">
      <protection hidden="1"/>
    </xf>
    <xf numFmtId="0" fontId="1" fillId="5" borderId="11" xfId="0" applyFont="1" applyFill="1" applyBorder="1" applyProtection="1">
      <protection hidden="1"/>
    </xf>
    <xf numFmtId="0" fontId="1" fillId="5" borderId="9" xfId="0" applyFont="1" applyFill="1" applyBorder="1" applyProtection="1">
      <protection hidden="1"/>
    </xf>
    <xf numFmtId="0" fontId="0" fillId="0" borderId="1" xfId="0"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1" xfId="0" applyFill="1" applyBorder="1" applyAlignment="1" applyProtection="1">
      <alignment horizontal="center"/>
      <protection locked="0" hidden="1"/>
    </xf>
    <xf numFmtId="0" fontId="0" fillId="0" borderId="2" xfId="0" applyFill="1" applyBorder="1" applyAlignment="1" applyProtection="1">
      <alignment horizontal="center"/>
      <protection locked="0" hidden="1"/>
    </xf>
    <xf numFmtId="0" fontId="0" fillId="0" borderId="3" xfId="0" applyFill="1" applyBorder="1" applyAlignment="1" applyProtection="1">
      <alignment horizontal="center"/>
      <protection locked="0" hidden="1"/>
    </xf>
    <xf numFmtId="0" fontId="0" fillId="0" borderId="12" xfId="0" applyBorder="1" applyAlignment="1" applyProtection="1">
      <alignment horizontal="center"/>
      <protection locked="0" hidden="1"/>
    </xf>
    <xf numFmtId="0" fontId="1" fillId="5" borderId="1" xfId="0" applyFont="1" applyFill="1" applyBorder="1" applyAlignment="1" applyProtection="1">
      <alignment horizontal="center" vertical="center" wrapText="1"/>
      <protection hidden="1"/>
    </xf>
    <xf numFmtId="0" fontId="1" fillId="5" borderId="2" xfId="0" applyFont="1" applyFill="1" applyBorder="1" applyAlignment="1" applyProtection="1">
      <alignment horizontal="center" vertical="center" wrapText="1"/>
      <protection hidden="1"/>
    </xf>
    <xf numFmtId="0" fontId="1" fillId="5" borderId="3" xfId="0" applyFont="1" applyFill="1" applyBorder="1" applyAlignment="1" applyProtection="1">
      <alignment horizontal="center" vertical="center" wrapText="1"/>
      <protection hidden="1"/>
    </xf>
    <xf numFmtId="0" fontId="0" fillId="5" borderId="2" xfId="0" applyFill="1" applyBorder="1" applyAlignment="1" applyProtection="1">
      <alignment wrapText="1"/>
      <protection hidden="1"/>
    </xf>
    <xf numFmtId="0" fontId="0" fillId="5" borderId="3" xfId="0" applyFill="1" applyBorder="1" applyAlignment="1" applyProtection="1">
      <alignment wrapText="1"/>
      <protection hidden="1"/>
    </xf>
    <xf numFmtId="0" fontId="0" fillId="0" borderId="25" xfId="0" applyBorder="1" applyAlignment="1" applyProtection="1">
      <alignment horizontal="left"/>
      <protection locked="0" hidden="1"/>
    </xf>
    <xf numFmtId="0" fontId="0" fillId="0" borderId="24" xfId="0" applyBorder="1" applyAlignment="1" applyProtection="1">
      <alignment horizontal="left"/>
      <protection locked="0" hidden="1"/>
    </xf>
    <xf numFmtId="0" fontId="0" fillId="0" borderId="26" xfId="0" applyBorder="1" applyAlignment="1" applyProtection="1">
      <alignment horizontal="left"/>
      <protection locked="0" hidden="1"/>
    </xf>
    <xf numFmtId="0" fontId="1" fillId="5" borderId="1" xfId="0" applyFont="1" applyFill="1" applyBorder="1" applyAlignment="1" applyProtection="1">
      <alignment horizontal="center"/>
      <protection hidden="1"/>
    </xf>
    <xf numFmtId="0" fontId="1" fillId="5" borderId="2" xfId="0" applyFont="1" applyFill="1" applyBorder="1" applyAlignment="1" applyProtection="1">
      <alignment horizontal="center"/>
      <protection hidden="1"/>
    </xf>
    <xf numFmtId="0" fontId="1" fillId="5" borderId="3" xfId="0" applyFont="1" applyFill="1" applyBorder="1" applyAlignment="1" applyProtection="1">
      <alignment horizontal="center"/>
      <protection hidden="1"/>
    </xf>
    <xf numFmtId="164" fontId="0" fillId="0" borderId="12" xfId="0" applyNumberFormat="1" applyBorder="1" applyAlignment="1" applyProtection="1">
      <protection hidden="1"/>
    </xf>
    <xf numFmtId="0" fontId="0" fillId="0" borderId="12" xfId="0" applyBorder="1" applyAlignment="1" applyProtection="1">
      <protection hidden="1"/>
    </xf>
    <xf numFmtId="0" fontId="0" fillId="0" borderId="15" xfId="0" applyBorder="1" applyAlignment="1" applyProtection="1">
      <alignment horizontal="left"/>
      <protection locked="0" hidden="1"/>
    </xf>
    <xf numFmtId="0" fontId="0" fillId="0" borderId="16" xfId="0" applyBorder="1" applyAlignment="1" applyProtection="1">
      <alignment horizontal="left"/>
      <protection locked="0" hidden="1"/>
    </xf>
    <xf numFmtId="0" fontId="0" fillId="0" borderId="17" xfId="0" applyBorder="1" applyAlignment="1" applyProtection="1">
      <alignment horizontal="left"/>
      <protection locked="0" hidden="1"/>
    </xf>
    <xf numFmtId="0" fontId="14" fillId="0" borderId="20" xfId="3" applyBorder="1" applyAlignment="1" applyProtection="1">
      <alignment horizontal="left"/>
      <protection locked="0" hidden="1"/>
    </xf>
    <xf numFmtId="0" fontId="0" fillId="0" borderId="21" xfId="0" applyBorder="1" applyAlignment="1" applyProtection="1">
      <alignment horizontal="left"/>
      <protection locked="0" hidden="1"/>
    </xf>
    <xf numFmtId="0" fontId="0" fillId="0" borderId="22" xfId="0" applyBorder="1" applyAlignment="1" applyProtection="1">
      <alignment horizontal="left"/>
      <protection locked="0" hidden="1"/>
    </xf>
    <xf numFmtId="164" fontId="8" fillId="0" borderId="32" xfId="0" applyNumberFormat="1" applyFont="1" applyBorder="1" applyAlignment="1" applyProtection="1">
      <protection hidden="1"/>
    </xf>
    <xf numFmtId="0" fontId="8" fillId="0" borderId="2" xfId="0" applyFont="1" applyBorder="1" applyAlignment="1" applyProtection="1">
      <protection hidden="1"/>
    </xf>
    <xf numFmtId="0" fontId="8" fillId="0" borderId="3" xfId="0" applyFont="1" applyBorder="1" applyAlignment="1" applyProtection="1">
      <protection hidden="1"/>
    </xf>
    <xf numFmtId="0" fontId="15" fillId="2" borderId="23" xfId="0" applyFont="1" applyFill="1" applyBorder="1" applyAlignment="1" applyProtection="1">
      <alignment horizontal="right" vertical="center" indent="1"/>
      <protection hidden="1"/>
    </xf>
    <xf numFmtId="0" fontId="15" fillId="2" borderId="24" xfId="0" applyFont="1" applyFill="1" applyBorder="1" applyAlignment="1" applyProtection="1">
      <alignment horizontal="right" vertical="center" indent="1"/>
      <protection hidden="1"/>
    </xf>
    <xf numFmtId="0" fontId="16" fillId="0" borderId="24" xfId="0" applyFont="1" applyBorder="1" applyAlignment="1" applyProtection="1">
      <alignment horizontal="right" indent="1"/>
      <protection hidden="1"/>
    </xf>
    <xf numFmtId="0" fontId="15" fillId="2" borderId="13" xfId="0" applyFont="1" applyFill="1" applyBorder="1" applyAlignment="1" applyProtection="1">
      <alignment horizontal="right" vertical="center" indent="1"/>
      <protection hidden="1"/>
    </xf>
    <xf numFmtId="0" fontId="15" fillId="2" borderId="14" xfId="0" applyFont="1" applyFill="1" applyBorder="1" applyAlignment="1" applyProtection="1">
      <alignment horizontal="right" vertical="center" indent="1"/>
      <protection hidden="1"/>
    </xf>
    <xf numFmtId="0" fontId="16" fillId="0" borderId="14" xfId="0" applyFont="1" applyBorder="1" applyAlignment="1" applyProtection="1">
      <alignment horizontal="right" indent="1"/>
      <protection hidden="1"/>
    </xf>
    <xf numFmtId="0" fontId="15" fillId="2" borderId="18" xfId="0" applyFont="1" applyFill="1" applyBorder="1" applyAlignment="1" applyProtection="1">
      <alignment horizontal="right" vertical="center" indent="1"/>
      <protection hidden="1"/>
    </xf>
    <xf numFmtId="0" fontId="15" fillId="2" borderId="19" xfId="0" applyFont="1" applyFill="1" applyBorder="1" applyAlignment="1" applyProtection="1">
      <alignment horizontal="right" vertical="center" indent="1"/>
      <protection hidden="1"/>
    </xf>
    <xf numFmtId="0" fontId="16" fillId="0" borderId="19" xfId="0" applyFont="1" applyBorder="1" applyAlignment="1" applyProtection="1">
      <alignment horizontal="right" indent="1"/>
      <protection hidden="1"/>
    </xf>
    <xf numFmtId="0" fontId="16" fillId="0" borderId="24" xfId="0" applyFont="1" applyBorder="1" applyAlignment="1" applyProtection="1">
      <alignment horizontal="right" vertical="center" indent="1"/>
      <protection hidden="1"/>
    </xf>
    <xf numFmtId="165" fontId="0" fillId="7" borderId="25" xfId="0" applyNumberFormat="1" applyFill="1" applyBorder="1" applyAlignment="1" applyProtection="1">
      <alignment horizontal="center"/>
      <protection hidden="1"/>
    </xf>
    <xf numFmtId="165" fontId="0" fillId="7" borderId="24" xfId="0" applyNumberFormat="1" applyFill="1" applyBorder="1" applyAlignment="1" applyProtection="1">
      <alignment horizontal="center"/>
      <protection hidden="1"/>
    </xf>
    <xf numFmtId="165" fontId="0" fillId="7" borderId="26" xfId="0" applyNumberFormat="1" applyFill="1" applyBorder="1" applyAlignment="1" applyProtection="1">
      <alignment horizontal="center"/>
      <protection hidden="1"/>
    </xf>
    <xf numFmtId="0" fontId="0" fillId="7" borderId="25" xfId="0" applyFill="1" applyBorder="1" applyAlignment="1" applyProtection="1">
      <alignment horizontal="center"/>
      <protection hidden="1"/>
    </xf>
    <xf numFmtId="0" fontId="0" fillId="7" borderId="24" xfId="0" applyFill="1" applyBorder="1" applyAlignment="1" applyProtection="1">
      <alignment horizontal="center"/>
      <protection hidden="1"/>
    </xf>
    <xf numFmtId="0" fontId="0" fillId="7" borderId="26" xfId="0" applyFill="1" applyBorder="1" applyAlignment="1" applyProtection="1">
      <alignment horizontal="center"/>
      <protection hidden="1"/>
    </xf>
    <xf numFmtId="164" fontId="0" fillId="0" borderId="1" xfId="0" applyNumberFormat="1" applyBorder="1" applyAlignment="1" applyProtection="1">
      <protection hidden="1"/>
    </xf>
    <xf numFmtId="164" fontId="0" fillId="0" borderId="2" xfId="0" applyNumberFormat="1" applyBorder="1" applyAlignment="1" applyProtection="1">
      <protection hidden="1"/>
    </xf>
    <xf numFmtId="164" fontId="0" fillId="0" borderId="3" xfId="0" applyNumberFormat="1" applyBorder="1" applyAlignment="1" applyProtection="1">
      <protection hidden="1"/>
    </xf>
    <xf numFmtId="0" fontId="0" fillId="0" borderId="1" xfId="0" applyBorder="1" applyAlignment="1" applyProtection="1">
      <protection hidden="1"/>
    </xf>
    <xf numFmtId="0" fontId="0" fillId="0" borderId="2" xfId="0" applyBorder="1" applyAlignment="1" applyProtection="1">
      <protection hidden="1"/>
    </xf>
    <xf numFmtId="0" fontId="0" fillId="0" borderId="3" xfId="0" applyBorder="1" applyAlignment="1" applyProtection="1">
      <protection hidden="1"/>
    </xf>
    <xf numFmtId="0" fontId="0" fillId="5" borderId="1" xfId="0" applyFill="1" applyBorder="1" applyAlignment="1" applyProtection="1">
      <protection hidden="1"/>
    </xf>
    <xf numFmtId="0" fontId="0" fillId="5" borderId="2" xfId="0" applyFill="1" applyBorder="1" applyAlignment="1" applyProtection="1">
      <protection hidden="1"/>
    </xf>
    <xf numFmtId="0" fontId="0" fillId="5" borderId="3" xfId="0" applyFill="1" applyBorder="1" applyAlignment="1" applyProtection="1">
      <protection hidden="1"/>
    </xf>
    <xf numFmtId="0" fontId="13" fillId="0" borderId="1" xfId="0" applyFont="1" applyFill="1" applyBorder="1" applyAlignment="1" applyProtection="1">
      <alignment horizontal="center" wrapText="1"/>
      <protection locked="0" hidden="1"/>
    </xf>
    <xf numFmtId="0" fontId="13" fillId="0" borderId="2" xfId="0" applyFont="1" applyFill="1" applyBorder="1" applyAlignment="1" applyProtection="1">
      <alignment horizontal="center" wrapText="1"/>
      <protection locked="0" hidden="1"/>
    </xf>
    <xf numFmtId="0" fontId="13" fillId="0" borderId="3" xfId="0" applyFont="1" applyFill="1" applyBorder="1" applyAlignment="1" applyProtection="1">
      <alignment horizontal="center" wrapText="1"/>
      <protection locked="0" hidden="1"/>
    </xf>
    <xf numFmtId="0" fontId="9" fillId="0" borderId="1" xfId="0" applyFont="1" applyBorder="1" applyAlignment="1" applyProtection="1">
      <alignment horizontal="center"/>
      <protection hidden="1"/>
    </xf>
    <xf numFmtId="0" fontId="9" fillId="0" borderId="2" xfId="0" applyFont="1" applyBorder="1" applyAlignment="1" applyProtection="1">
      <alignment horizontal="center"/>
      <protection hidden="1"/>
    </xf>
    <xf numFmtId="0" fontId="9" fillId="0" borderId="31" xfId="0" applyFont="1" applyBorder="1" applyAlignment="1" applyProtection="1">
      <alignment horizontal="center"/>
      <protection hidden="1"/>
    </xf>
    <xf numFmtId="0" fontId="1" fillId="5" borderId="4" xfId="0" applyFont="1" applyFill="1" applyBorder="1" applyProtection="1">
      <protection hidden="1"/>
    </xf>
    <xf numFmtId="0" fontId="1" fillId="5" borderId="10" xfId="0" applyFont="1" applyFill="1" applyBorder="1" applyProtection="1">
      <protection hidden="1"/>
    </xf>
    <xf numFmtId="0" fontId="1" fillId="5" borderId="5" xfId="0" applyFont="1" applyFill="1" applyBorder="1" applyProtection="1">
      <protection hidden="1"/>
    </xf>
    <xf numFmtId="0" fontId="1" fillId="5" borderId="1"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8" fillId="8" borderId="6" xfId="0" applyFont="1" applyFill="1" applyBorder="1" applyProtection="1">
      <protection hidden="1"/>
    </xf>
    <xf numFmtId="0" fontId="18" fillId="8" borderId="0" xfId="0" applyFont="1" applyFill="1" applyBorder="1" applyProtection="1">
      <protection hidden="1"/>
    </xf>
    <xf numFmtId="0" fontId="0" fillId="0" borderId="27" xfId="0" applyBorder="1" applyAlignment="1" applyProtection="1">
      <alignment horizontal="left" vertical="top"/>
      <protection locked="0" hidden="1"/>
    </xf>
    <xf numFmtId="0" fontId="0" fillId="0" borderId="14" xfId="0" applyBorder="1" applyAlignment="1" applyProtection="1">
      <alignment horizontal="left" vertical="top"/>
      <protection locked="0" hidden="1"/>
    </xf>
    <xf numFmtId="0" fontId="0" fillId="0" borderId="28" xfId="0" applyBorder="1" applyAlignment="1" applyProtection="1">
      <alignment horizontal="left" vertical="top"/>
      <protection locked="0" hidden="1"/>
    </xf>
    <xf numFmtId="0" fontId="0" fillId="0" borderId="29" xfId="0" applyBorder="1" applyAlignment="1" applyProtection="1">
      <alignment horizontal="left" vertical="top"/>
      <protection locked="0" hidden="1"/>
    </xf>
    <xf numFmtId="0" fontId="0" fillId="0" borderId="19" xfId="0" applyBorder="1" applyAlignment="1" applyProtection="1">
      <alignment horizontal="left" vertical="top"/>
      <protection locked="0" hidden="1"/>
    </xf>
    <xf numFmtId="0" fontId="0" fillId="0" borderId="30" xfId="0" applyBorder="1" applyAlignment="1" applyProtection="1">
      <alignment horizontal="left" vertical="top"/>
      <protection locked="0" hidden="1"/>
    </xf>
    <xf numFmtId="0" fontId="10" fillId="6" borderId="0" xfId="0" applyFont="1" applyFill="1" applyBorder="1" applyAlignment="1" applyProtection="1">
      <alignment horizontal="center" vertical="center"/>
      <protection hidden="1"/>
    </xf>
    <xf numFmtId="0" fontId="1" fillId="0" borderId="12" xfId="0" applyFont="1" applyBorder="1" applyAlignment="1" applyProtection="1">
      <protection hidden="1"/>
    </xf>
    <xf numFmtId="0" fontId="12" fillId="0" borderId="0" xfId="0" applyFont="1" applyAlignment="1" applyProtection="1">
      <alignment horizontal="center" vertical="center"/>
      <protection hidden="1"/>
    </xf>
    <xf numFmtId="0" fontId="0" fillId="0" borderId="0" xfId="0" applyAlignment="1">
      <alignment horizontal="center" vertical="center"/>
    </xf>
    <xf numFmtId="0" fontId="0" fillId="3" borderId="1" xfId="0" quotePrefix="1" applyFill="1" applyBorder="1" applyAlignment="1" applyProtection="1">
      <protection locked="0" hidden="1"/>
    </xf>
    <xf numFmtId="0" fontId="0" fillId="0" borderId="2" xfId="0" applyBorder="1" applyAlignment="1" applyProtection="1">
      <protection locked="0" hidden="1"/>
    </xf>
    <xf numFmtId="0" fontId="0" fillId="0" borderId="3" xfId="0" applyBorder="1" applyAlignment="1" applyProtection="1">
      <protection locked="0" hidden="1"/>
    </xf>
    <xf numFmtId="0" fontId="0" fillId="3" borderId="4" xfId="0" applyFill="1" applyBorder="1" applyAlignment="1" applyProtection="1">
      <protection locked="0" hidden="1"/>
    </xf>
    <xf numFmtId="0" fontId="0" fillId="0" borderId="10" xfId="0" applyBorder="1" applyAlignment="1" applyProtection="1">
      <protection locked="0" hidden="1"/>
    </xf>
    <xf numFmtId="0" fontId="0" fillId="0" borderId="5" xfId="0" applyBorder="1" applyAlignment="1" applyProtection="1">
      <protection locked="0" hidden="1"/>
    </xf>
    <xf numFmtId="0" fontId="0" fillId="0" borderId="6" xfId="0" applyBorder="1" applyAlignment="1" applyProtection="1">
      <protection locked="0" hidden="1"/>
    </xf>
    <xf numFmtId="0" fontId="0" fillId="0" borderId="0" xfId="0" applyAlignment="1" applyProtection="1">
      <protection locked="0" hidden="1"/>
    </xf>
    <xf numFmtId="0" fontId="0" fillId="0" borderId="7" xfId="0" applyBorder="1" applyAlignment="1" applyProtection="1">
      <protection locked="0" hidden="1"/>
    </xf>
    <xf numFmtId="0" fontId="0" fillId="0" borderId="8" xfId="0" applyBorder="1" applyAlignment="1" applyProtection="1">
      <protection locked="0" hidden="1"/>
    </xf>
    <xf numFmtId="0" fontId="0" fillId="0" borderId="11" xfId="0" applyBorder="1" applyAlignment="1" applyProtection="1">
      <protection locked="0" hidden="1"/>
    </xf>
    <xf numFmtId="0" fontId="0" fillId="0" borderId="9" xfId="0" applyBorder="1" applyAlignment="1" applyProtection="1">
      <protection locked="0" hidden="1"/>
    </xf>
    <xf numFmtId="0" fontId="0" fillId="7" borderId="1" xfId="0" applyNumberFormat="1" applyFill="1" applyBorder="1" applyAlignment="1" applyProtection="1">
      <protection hidden="1"/>
    </xf>
    <xf numFmtId="0" fontId="0" fillId="7" borderId="2" xfId="0" applyNumberFormat="1" applyFill="1" applyBorder="1" applyAlignment="1" applyProtection="1">
      <protection hidden="1"/>
    </xf>
    <xf numFmtId="0" fontId="0" fillId="7" borderId="3" xfId="0" applyNumberFormat="1" applyFill="1" applyBorder="1" applyAlignment="1" applyProtection="1">
      <protection hidden="1"/>
    </xf>
    <xf numFmtId="0" fontId="0" fillId="7" borderId="1" xfId="0" applyFill="1" applyBorder="1" applyAlignment="1" applyProtection="1">
      <protection hidden="1"/>
    </xf>
    <xf numFmtId="0" fontId="0" fillId="7" borderId="2" xfId="0" applyFill="1" applyBorder="1" applyAlignment="1" applyProtection="1">
      <protection hidden="1"/>
    </xf>
    <xf numFmtId="0" fontId="0" fillId="7" borderId="3" xfId="0" applyFill="1" applyBorder="1" applyAlignment="1" applyProtection="1">
      <protection hidden="1"/>
    </xf>
    <xf numFmtId="164" fontId="0" fillId="7" borderId="1" xfId="0" applyNumberFormat="1" applyFill="1" applyBorder="1" applyAlignment="1" applyProtection="1">
      <protection hidden="1"/>
    </xf>
    <xf numFmtId="164" fontId="0" fillId="7" borderId="2" xfId="0" applyNumberFormat="1" applyFill="1" applyBorder="1" applyAlignment="1" applyProtection="1">
      <protection hidden="1"/>
    </xf>
    <xf numFmtId="164" fontId="0" fillId="7" borderId="3" xfId="0" applyNumberFormat="1" applyFill="1" applyBorder="1" applyAlignment="1" applyProtection="1">
      <protection hidden="1"/>
    </xf>
    <xf numFmtId="166" fontId="17" fillId="0" borderId="0" xfId="0" applyNumberFormat="1" applyFont="1" applyAlignment="1" applyProtection="1">
      <alignment vertical="top"/>
      <protection hidden="1"/>
    </xf>
    <xf numFmtId="0" fontId="17" fillId="0" borderId="0" xfId="0" applyFont="1" applyAlignment="1">
      <alignment vertical="top"/>
    </xf>
    <xf numFmtId="0" fontId="0" fillId="4" borderId="10" xfId="0" applyFill="1" applyBorder="1" applyAlignment="1" applyProtection="1">
      <protection hidden="1"/>
    </xf>
    <xf numFmtId="0" fontId="0" fillId="0" borderId="10" xfId="0" applyBorder="1" applyAlignment="1" applyProtection="1">
      <protection hidden="1"/>
    </xf>
    <xf numFmtId="0" fontId="10"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right" vertical="center" indent="1"/>
      <protection hidden="1"/>
    </xf>
    <xf numFmtId="0" fontId="0" fillId="0" borderId="0" xfId="0" applyAlignment="1" applyProtection="1">
      <alignment horizontal="right" vertical="center" indent="1"/>
      <protection hidden="1"/>
    </xf>
    <xf numFmtId="0" fontId="0" fillId="0" borderId="7" xfId="0" applyBorder="1" applyAlignment="1" applyProtection="1">
      <alignment horizontal="right" vertical="center" indent="1"/>
      <protection hidden="1"/>
    </xf>
    <xf numFmtId="49" fontId="0" fillId="3" borderId="1" xfId="0" applyNumberFormat="1" applyFill="1" applyBorder="1" applyAlignment="1" applyProtection="1">
      <protection locked="0" hidden="1"/>
    </xf>
    <xf numFmtId="49" fontId="0" fillId="3" borderId="2" xfId="0" applyNumberFormat="1" applyFill="1" applyBorder="1" applyAlignment="1" applyProtection="1">
      <protection locked="0" hidden="1"/>
    </xf>
    <xf numFmtId="49" fontId="0" fillId="3" borderId="3" xfId="0" applyNumberFormat="1" applyFill="1" applyBorder="1" applyAlignment="1" applyProtection="1">
      <protection locked="0" hidden="1"/>
    </xf>
    <xf numFmtId="0" fontId="0" fillId="3" borderId="1" xfId="0" applyFill="1" applyBorder="1" applyAlignment="1" applyProtection="1">
      <protection locked="0" hidden="1"/>
    </xf>
    <xf numFmtId="0" fontId="0" fillId="3" borderId="3" xfId="0" applyFill="1" applyBorder="1" applyAlignment="1" applyProtection="1">
      <protection locked="0" hidden="1"/>
    </xf>
    <xf numFmtId="0" fontId="1" fillId="0" borderId="0" xfId="0" applyFont="1" applyBorder="1" applyAlignment="1" applyProtection="1">
      <alignment horizontal="right" indent="1"/>
      <protection hidden="1"/>
    </xf>
  </cellXfs>
  <cellStyles count="4">
    <cellStyle name="Comma 2" xfId="2"/>
    <cellStyle name="Hyperlink" xfId="3" builtinId="8"/>
    <cellStyle name="Normal" xfId="0" builtinId="0"/>
    <cellStyle name="Normal 2" xfId="1"/>
  </cellStyles>
  <dxfs count="22">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alignment horizontal="center" vertical="center" textRotation="0" wrapText="1" indent="0" justifyLastLine="0" shrinkToFit="0" readingOrder="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alignment horizontal="center" vertical="center" textRotation="0" wrapText="1" indent="0" justifyLastLine="0" shrinkToFit="0" readingOrder="0"/>
    </dxf>
    <dxf>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476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171450</xdr:colOff>
      <xdr:row>50</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15175" cy="978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51</xdr:row>
      <xdr:rowOff>0</xdr:rowOff>
    </xdr:from>
    <xdr:to>
      <xdr:col>12</xdr:col>
      <xdr:colOff>209550</xdr:colOff>
      <xdr:row>72</xdr:row>
      <xdr:rowOff>9525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9858375"/>
          <a:ext cx="7115175" cy="401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196850</xdr:colOff>
      <xdr:row>3</xdr:row>
      <xdr:rowOff>0</xdr:rowOff>
    </xdr:from>
    <xdr:to>
      <xdr:col>38</xdr:col>
      <xdr:colOff>57150</xdr:colOff>
      <xdr:row>18</xdr:row>
      <xdr:rowOff>200025</xdr:rowOff>
    </xdr:to>
    <xdr:sp macro="" textlink="">
      <xdr:nvSpPr>
        <xdr:cNvPr id="4" name="TextBox 3">
          <a:extLst>
            <a:ext uri="{FF2B5EF4-FFF2-40B4-BE49-F238E27FC236}">
              <a16:creationId xmlns:a16="http://schemas.microsoft.com/office/drawing/2014/main" id="{E24BB90C-451B-49D8-9D0B-2DA47C17048E}"/>
            </a:ext>
          </a:extLst>
        </xdr:cNvPr>
        <xdr:cNvSpPr txBox="1"/>
      </xdr:nvSpPr>
      <xdr:spPr>
        <a:xfrm>
          <a:off x="9899650" y="590550"/>
          <a:ext cx="5314950" cy="320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AU" sz="1400" b="1"/>
        </a:p>
        <a:p>
          <a:pPr algn="ctr"/>
          <a:r>
            <a:rPr lang="en-AU" sz="1400" b="1"/>
            <a:t>Agricultural Produce Commission Act 1988, Section 14 &amp; Wine Regulations 2016</a:t>
          </a:r>
        </a:p>
        <a:p>
          <a:endParaRPr lang="en-AU" sz="1100"/>
        </a:p>
        <a:p>
          <a:r>
            <a:rPr lang="en-AU" sz="1100"/>
            <a:t>A wine producer whose grapes are processed in a wine-making process in a financial year is liable to pay, by 31 July following the end of that financial year, such charges as are imposed by the Commission under Section 14 (1) of the Act. Reg 7</a:t>
          </a:r>
        </a:p>
        <a:p>
          <a:endParaRPr lang="en-AU" sz="1100"/>
        </a:p>
        <a:p>
          <a:r>
            <a:rPr lang="en-AU" sz="1100"/>
            <a:t>I certify that this return is a true and accurate record of wine grapes processed for the period indicated above. </a:t>
          </a:r>
        </a:p>
        <a:p>
          <a:endParaRPr lang="en-AU" sz="1100"/>
        </a:p>
      </xdr:txBody>
    </xdr:sp>
    <xdr:clientData/>
  </xdr:twoCellAnchor>
  <xdr:twoCellAnchor editAs="oneCell">
    <xdr:from>
      <xdr:col>29</xdr:col>
      <xdr:colOff>336550</xdr:colOff>
      <xdr:row>13</xdr:row>
      <xdr:rowOff>171450</xdr:rowOff>
    </xdr:from>
    <xdr:to>
      <xdr:col>38</xdr:col>
      <xdr:colOff>184150</xdr:colOff>
      <xdr:row>16</xdr:row>
      <xdr:rowOff>104775</xdr:rowOff>
    </xdr:to>
    <xdr:sp macro="" textlink="">
      <xdr:nvSpPr>
        <xdr:cNvPr id="10" name="Rectangle 9">
          <a:extLst>
            <a:ext uri="{FF2B5EF4-FFF2-40B4-BE49-F238E27FC236}">
              <a16:creationId xmlns:a16="http://schemas.microsoft.com/office/drawing/2014/main" id="{0C555E09-8B73-4388-8B6C-3AA88EE53147}"/>
            </a:ext>
          </a:extLst>
        </xdr:cNvPr>
        <xdr:cNvSpPr/>
      </xdr:nvSpPr>
      <xdr:spPr>
        <a:xfrm>
          <a:off x="11614150" y="2743200"/>
          <a:ext cx="3543300" cy="55245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n-AU" sz="1100"/>
        </a:p>
      </xdr:txBody>
    </xdr:sp>
    <xdr:clientData/>
  </xdr:twoCellAnchor>
  <xdr:twoCellAnchor>
    <xdr:from>
      <xdr:col>26</xdr:col>
      <xdr:colOff>206375</xdr:colOff>
      <xdr:row>16</xdr:row>
      <xdr:rowOff>190500</xdr:rowOff>
    </xdr:from>
    <xdr:to>
      <xdr:col>38</xdr:col>
      <xdr:colOff>38100</xdr:colOff>
      <xdr:row>17</xdr:row>
      <xdr:rowOff>152400</xdr:rowOff>
    </xdr:to>
    <xdr:sp macro="" textlink="">
      <xdr:nvSpPr>
        <xdr:cNvPr id="11" name="TextBox 10">
          <a:extLst>
            <a:ext uri="{FF2B5EF4-FFF2-40B4-BE49-F238E27FC236}">
              <a16:creationId xmlns:a16="http://schemas.microsoft.com/office/drawing/2014/main" id="{C4ADE423-D892-4433-86A0-58726EAD1FB4}"/>
            </a:ext>
          </a:extLst>
        </xdr:cNvPr>
        <xdr:cNvSpPr txBox="1"/>
      </xdr:nvSpPr>
      <xdr:spPr>
        <a:xfrm>
          <a:off x="9731375" y="3438525"/>
          <a:ext cx="460375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0"/>
            <a:t>* Electronic receipt of this return from an authorised email address serves as an</a:t>
          </a:r>
          <a:r>
            <a:rPr lang="en-AU" sz="800" b="0" baseline="0"/>
            <a:t> electronic signature</a:t>
          </a:r>
          <a:r>
            <a:rPr lang="en-AU" sz="800" b="0"/>
            <a:t>.</a:t>
          </a:r>
        </a:p>
      </xdr:txBody>
    </xdr:sp>
    <xdr:clientData/>
  </xdr:twoCellAnchor>
  <xdr:twoCellAnchor>
    <xdr:from>
      <xdr:col>27</xdr:col>
      <xdr:colOff>247650</xdr:colOff>
      <xdr:row>13</xdr:row>
      <xdr:rowOff>82550</xdr:rowOff>
    </xdr:from>
    <xdr:to>
      <xdr:col>29</xdr:col>
      <xdr:colOff>304800</xdr:colOff>
      <xdr:row>14</xdr:row>
      <xdr:rowOff>158750</xdr:rowOff>
    </xdr:to>
    <xdr:sp macro="" textlink="">
      <xdr:nvSpPr>
        <xdr:cNvPr id="5" name="TextBox 4">
          <a:extLst>
            <a:ext uri="{FF2B5EF4-FFF2-40B4-BE49-F238E27FC236}">
              <a16:creationId xmlns:a16="http://schemas.microsoft.com/office/drawing/2014/main" id="{1E7DE57C-20A2-431A-9876-00E8BD699E9F}"/>
            </a:ext>
          </a:extLst>
        </xdr:cNvPr>
        <xdr:cNvSpPr txBox="1"/>
      </xdr:nvSpPr>
      <xdr:spPr>
        <a:xfrm>
          <a:off x="10737850" y="2654300"/>
          <a:ext cx="84455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Signature*</a:t>
          </a:r>
        </a:p>
      </xdr:txBody>
    </xdr:sp>
    <xdr:clientData/>
  </xdr:twoCellAnchor>
  <xdr:twoCellAnchor editAs="oneCell">
    <xdr:from>
      <xdr:col>1</xdr:col>
      <xdr:colOff>0</xdr:colOff>
      <xdr:row>3</xdr:row>
      <xdr:rowOff>96796</xdr:rowOff>
    </xdr:from>
    <xdr:to>
      <xdr:col>5</xdr:col>
      <xdr:colOff>298450</xdr:colOff>
      <xdr:row>9</xdr:row>
      <xdr:rowOff>55802</xdr:rowOff>
    </xdr:to>
    <xdr:pic>
      <xdr:nvPicPr>
        <xdr:cNvPr id="7" name="Picture 6">
          <a:extLst>
            <a:ext uri="{FF2B5EF4-FFF2-40B4-BE49-F238E27FC236}">
              <a16:creationId xmlns:a16="http://schemas.microsoft.com/office/drawing/2014/main" id="{43D3FE65-299B-4D8E-BF05-9F0118E235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280946"/>
          <a:ext cx="1873250" cy="1140106"/>
        </a:xfrm>
        <a:prstGeom prst="rect">
          <a:avLst/>
        </a:prstGeom>
      </xdr:spPr>
    </xdr:pic>
    <xdr:clientData/>
  </xdr:twoCellAnchor>
  <xdr:twoCellAnchor>
    <xdr:from>
      <xdr:col>6</xdr:col>
      <xdr:colOff>279400</xdr:colOff>
      <xdr:row>2</xdr:row>
      <xdr:rowOff>190500</xdr:rowOff>
    </xdr:from>
    <xdr:to>
      <xdr:col>25</xdr:col>
      <xdr:colOff>127000</xdr:colOff>
      <xdr:row>10</xdr:row>
      <xdr:rowOff>180975</xdr:rowOff>
    </xdr:to>
    <xdr:sp macro="" textlink="">
      <xdr:nvSpPr>
        <xdr:cNvPr id="9" name="TextBox 8">
          <a:extLst>
            <a:ext uri="{FF2B5EF4-FFF2-40B4-BE49-F238E27FC236}">
              <a16:creationId xmlns:a16="http://schemas.microsoft.com/office/drawing/2014/main" id="{6D34AFFB-1313-4BE4-8648-491828945E24}"/>
            </a:ext>
          </a:extLst>
        </xdr:cNvPr>
        <xdr:cNvSpPr txBox="1"/>
      </xdr:nvSpPr>
      <xdr:spPr>
        <a:xfrm>
          <a:off x="2374900" y="590550"/>
          <a:ext cx="6905625"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000" b="1">
              <a:solidFill>
                <a:srgbClr val="476D2D"/>
              </a:solidFill>
            </a:rPr>
            <a:t>Agricultural</a:t>
          </a:r>
          <a:r>
            <a:rPr lang="en-AU" sz="2000" b="1" baseline="0">
              <a:solidFill>
                <a:srgbClr val="476D2D"/>
              </a:solidFill>
            </a:rPr>
            <a:t> Produce Commission</a:t>
          </a:r>
        </a:p>
        <a:p>
          <a:pPr algn="ctr"/>
          <a:r>
            <a:rPr lang="en-AU" sz="1800" baseline="0">
              <a:solidFill>
                <a:srgbClr val="476D2D"/>
              </a:solidFill>
            </a:rPr>
            <a:t>ABN: 33 720 315 990</a:t>
          </a:r>
        </a:p>
        <a:p>
          <a:pPr algn="ctr"/>
          <a:r>
            <a:rPr lang="en-AU" sz="1900" b="1" baseline="0">
              <a:solidFill>
                <a:srgbClr val="476D2D"/>
              </a:solidFill>
            </a:rPr>
            <a:t>Wine Producers' Committee Fee for Service Return Form 2021</a:t>
          </a:r>
        </a:p>
        <a:p>
          <a:pPr algn="ctr"/>
          <a:r>
            <a:rPr lang="en-AU" sz="1050" b="0" baseline="0">
              <a:solidFill>
                <a:srgbClr val="476D2D"/>
              </a:solidFill>
            </a:rPr>
            <a:t>Agricultural Produce (Wine Industry) Regulations 2016 r9</a:t>
          </a:r>
        </a:p>
        <a:p>
          <a:pPr algn="ctr"/>
          <a:endParaRPr lang="en-AU" sz="1050" b="0" baseline="0">
            <a:solidFill>
              <a:srgbClr val="476D2D"/>
            </a:solidFill>
          </a:endParaRPr>
        </a:p>
        <a:p>
          <a:pPr algn="ctr"/>
          <a:r>
            <a:rPr lang="en-AU" sz="1100" b="0" baseline="0">
              <a:solidFill>
                <a:schemeClr val="accent6">
                  <a:lumMod val="50000"/>
                </a:schemeClr>
              </a:solidFill>
              <a:effectLst/>
              <a:latin typeface="+mn-lt"/>
              <a:ea typeface="+mn-ea"/>
              <a:cs typeface="+mn-cs"/>
            </a:rPr>
            <a:t>apcadmin@dpird.wa.gov.au           </a:t>
          </a:r>
          <a:r>
            <a:rPr lang="en-AU" sz="1050" b="0" baseline="0">
              <a:solidFill>
                <a:schemeClr val="accent6">
                  <a:lumMod val="50000"/>
                </a:schemeClr>
              </a:solidFill>
            </a:rPr>
            <a:t>08 9368 3734 / 3465          </a:t>
          </a:r>
          <a:r>
            <a:rPr lang="en-AU" sz="1100" b="0" baseline="0">
              <a:solidFill>
                <a:schemeClr val="accent6">
                  <a:lumMod val="50000"/>
                </a:schemeClr>
              </a:solidFill>
              <a:effectLst/>
              <a:latin typeface="+mn-lt"/>
              <a:ea typeface="+mn-ea"/>
              <a:cs typeface="+mn-cs"/>
            </a:rPr>
            <a:t>PO Box 7205, Karawara 6152          </a:t>
          </a:r>
          <a:r>
            <a:rPr lang="en-AU" sz="1050" b="0" baseline="0">
              <a:solidFill>
                <a:schemeClr val="accent6">
                  <a:lumMod val="50000"/>
                </a:schemeClr>
              </a:solidFill>
            </a:rPr>
            <a:t>apcwa.org.au</a:t>
          </a:r>
          <a:endParaRPr lang="en-AU" sz="1050" b="0">
            <a:solidFill>
              <a:schemeClr val="accent6">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xdr:colOff>
      <xdr:row>14</xdr:row>
      <xdr:rowOff>152400</xdr:rowOff>
    </xdr:from>
    <xdr:to>
      <xdr:col>23</xdr:col>
      <xdr:colOff>621133</xdr:colOff>
      <xdr:row>44</xdr:row>
      <xdr:rowOff>122949</xdr:rowOff>
    </xdr:to>
    <xdr:pic>
      <xdr:nvPicPr>
        <xdr:cNvPr id="2" name="Picture 1"/>
        <xdr:cNvPicPr>
          <a:picLocks noChangeAspect="1"/>
        </xdr:cNvPicPr>
      </xdr:nvPicPr>
      <xdr:blipFill>
        <a:blip xmlns:r="http://schemas.openxmlformats.org/officeDocument/2006/relationships" r:embed="rId1"/>
        <a:stretch>
          <a:fillRect/>
        </a:stretch>
      </xdr:blipFill>
      <xdr:spPr>
        <a:xfrm>
          <a:off x="13887451" y="3200400"/>
          <a:ext cx="8774532" cy="5771274"/>
        </a:xfrm>
        <a:prstGeom prst="rect">
          <a:avLst/>
        </a:prstGeom>
      </xdr:spPr>
    </xdr:pic>
    <xdr:clientData/>
  </xdr:twoCellAnchor>
</xdr:wsDr>
</file>

<file path=xl/tables/table1.xml><?xml version="1.0" encoding="utf-8"?>
<table xmlns="http://schemas.openxmlformats.org/spreadsheetml/2006/main" id="2" name="TABLE_TONNAGE_RATES" displayName="TABLE_TONNAGE_RATES" ref="B7:M23" totalsRowShown="0" headerRowDxfId="20">
  <tableColumns count="12">
    <tableColumn id="1" name="Tonnage Range"/>
    <tableColumn id="2" name="Tonnage"/>
    <tableColumn id="12" name="Biosecurity" dataDxfId="19"/>
    <tableColumn id="3" name="State Services" dataDxfId="18"/>
    <tableColumn id="4" name="Blackwood" dataDxfId="17"/>
    <tableColumn id="5" name="Geographe" dataDxfId="16"/>
    <tableColumn id="6" name="Great Southern" dataDxfId="15"/>
    <tableColumn id="7" name="Margaret River" dataDxfId="14"/>
    <tableColumn id="8" name="Peel" dataDxfId="13"/>
    <tableColumn id="9" name="Perth Hills" dataDxfId="12"/>
    <tableColumn id="10" name="Pemberton / Manjimup (WISF)" dataDxfId="11"/>
    <tableColumn id="11" name="Swan Districts" dataDxfId="10"/>
  </tableColumns>
  <tableStyleInfo name="TableStyleMedium21" showFirstColumn="0" showLastColumn="0" showRowStripes="1" showColumnStripes="0"/>
</table>
</file>

<file path=xl/tables/table2.xml><?xml version="1.0" encoding="utf-8"?>
<table xmlns="http://schemas.openxmlformats.org/spreadsheetml/2006/main" id="3" name="TABLE_VOLUME_RATES" displayName="TABLE_VOLUME_RATES" ref="B28:M44" totalsRowShown="0" headerRowDxfId="9">
  <tableColumns count="12">
    <tableColumn id="1" name="Tonnage Range"/>
    <tableColumn id="2" name="Tonnage"/>
    <tableColumn id="12" name="Biosecurity"/>
    <tableColumn id="3" name="State Services" dataDxfId="8"/>
    <tableColumn id="10" name="Blackwood" dataDxfId="7"/>
    <tableColumn id="4" name="Geographe" dataDxfId="6"/>
    <tableColumn id="5" name="Great Southern" dataDxfId="5"/>
    <tableColumn id="6" name="Margaret River" dataDxfId="4"/>
    <tableColumn id="11" name="Peel" dataDxfId="3"/>
    <tableColumn id="7" name="Perth Hills" dataDxfId="2"/>
    <tableColumn id="8" name="Pemberton / Manjimup (WISF)" dataDxfId="1"/>
    <tableColumn id="9" name="Swan Districts" dataDxfId="0"/>
  </tableColumns>
  <tableStyleInfo name="TableStyleMedium21" showFirstColumn="0" showLastColumn="0" showRowStripes="1" showColumnStripes="0"/>
</table>
</file>

<file path=xl/tables/table3.xml><?xml version="1.0" encoding="utf-8"?>
<table xmlns="http://schemas.openxmlformats.org/spreadsheetml/2006/main" id="4" name="TABLE_PAYMENT_METHOD" displayName="TABLE_PAYMENT_METHOD" ref="B7:B10" totalsRowShown="0">
  <autoFilter ref="B7:B10"/>
  <tableColumns count="1">
    <tableColumn id="1" name="Payment Method"/>
  </tableColumns>
  <tableStyleInfo name="TableStyleMedium21" showFirstColumn="0" showLastColumn="0" showRowStripes="1" showColumnStripes="0"/>
</table>
</file>

<file path=xl/tables/table4.xml><?xml version="1.0" encoding="utf-8"?>
<table xmlns="http://schemas.openxmlformats.org/spreadsheetml/2006/main" id="5" name="TABLE_GI_LOCATIONS" displayName="TABLE_GI_LOCATIONS" ref="D7:F16" totalsRowShown="0">
  <autoFilter ref="D7:F16"/>
  <sortState ref="D8:E16">
    <sortCondition ref="D7:D16"/>
  </sortState>
  <tableColumns count="3">
    <tableColumn id="1" name="Location"/>
    <tableColumn id="4" name="Volume Calculation Mode"/>
    <tableColumn id="2" name="Base Volume"/>
  </tableColumns>
  <tableStyleInfo name="TableStyleMedium21" showFirstColumn="0" showLastColumn="0" showRowStripes="1" showColumnStripes="0"/>
</table>
</file>

<file path=xl/tables/table5.xml><?xml version="1.0" encoding="utf-8"?>
<table xmlns="http://schemas.openxmlformats.org/spreadsheetml/2006/main" id="1" name="TABLE_PRODUCE_TYPE" displayName="TABLE_PRODUCE_TYPE" ref="H7:H64" totalsRowShown="0">
  <autoFilter ref="H7:H64"/>
  <tableColumns count="1">
    <tableColumn id="2" name="Produce Type &amp; Variety"/>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
  <sheetViews>
    <sheetView showGridLines="0" workbookViewId="0">
      <selection activeCell="T43" sqref="T43"/>
    </sheetView>
  </sheetViews>
  <sheetFormatPr defaultRowHeight="15" x14ac:dyDescent="0.25"/>
  <cols>
    <col min="1" max="1" width="3.5703125" customWidth="1"/>
  </cols>
  <sheetData>
    <row r="2" spans="2:2" ht="26.25" x14ac:dyDescent="0.4">
      <c r="B2"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N299"/>
  <sheetViews>
    <sheetView showGridLines="0" tabSelected="1" zoomScaleNormal="100" workbookViewId="0">
      <selection activeCell="K44" sqref="K44:S44"/>
    </sheetView>
  </sheetViews>
  <sheetFormatPr defaultColWidth="8.85546875" defaultRowHeight="15.75" x14ac:dyDescent="0.25"/>
  <cols>
    <col min="1" max="1" width="3.5703125" style="5" customWidth="1"/>
    <col min="2" max="26" width="5.5703125" style="6" customWidth="1"/>
    <col min="27" max="27" width="8" style="6" customWidth="1"/>
    <col min="28" max="33" width="5.5703125" style="6" customWidth="1"/>
    <col min="34" max="34" width="7.85546875" style="6" customWidth="1"/>
    <col min="35" max="39" width="5.5703125" style="6" customWidth="1"/>
    <col min="40" max="40" width="3.5703125" style="6" customWidth="1"/>
    <col min="41" max="16384" width="8.85546875" style="6"/>
  </cols>
  <sheetData>
    <row r="2" spans="1:39" x14ac:dyDescent="0.25">
      <c r="AG2" s="9" t="s">
        <v>115</v>
      </c>
      <c r="AH2" s="20"/>
      <c r="AI2" s="20"/>
      <c r="AJ2" s="20"/>
      <c r="AK2" s="20"/>
      <c r="AL2" s="20"/>
      <c r="AM2" s="20"/>
    </row>
    <row r="11" spans="1:39" x14ac:dyDescent="0.25">
      <c r="D11" s="124">
        <v>20181023.010000002</v>
      </c>
      <c r="E11" s="125"/>
      <c r="F11" s="125"/>
    </row>
    <row r="12" spans="1:39" ht="16.5" thickBot="1" x14ac:dyDescent="0.3"/>
    <row r="13" spans="1:39" ht="16.5" thickBot="1" x14ac:dyDescent="0.3">
      <c r="A13" s="5" t="str">
        <f>IF(LEN(COMPANY_NAME)=0,"!","")</f>
        <v>!</v>
      </c>
      <c r="B13" s="55" t="s">
        <v>129</v>
      </c>
      <c r="C13" s="64"/>
      <c r="D13" s="64"/>
      <c r="E13" s="64"/>
      <c r="F13" s="64"/>
      <c r="G13" s="38"/>
      <c r="H13" s="39"/>
      <c r="I13" s="39"/>
      <c r="J13" s="39"/>
      <c r="K13" s="39"/>
      <c r="L13" s="40"/>
      <c r="M13" s="15" t="str">
        <f>IF(LEN(VINEYARD_LOCATION)=0,"!","")</f>
        <v>!</v>
      </c>
      <c r="N13" s="55" t="s">
        <v>116</v>
      </c>
      <c r="O13" s="56"/>
      <c r="P13" s="56"/>
      <c r="Q13" s="56"/>
      <c r="R13" s="57"/>
      <c r="S13" s="38"/>
      <c r="T13" s="39"/>
      <c r="U13" s="39"/>
      <c r="V13" s="39"/>
      <c r="W13" s="39"/>
      <c r="X13" s="39"/>
      <c r="Y13" s="40"/>
    </row>
    <row r="14" spans="1:39" ht="16.5" thickBot="1" x14ac:dyDescent="0.3">
      <c r="A14" s="5" t="str">
        <f>IF(LEN(ABN)=0,"!","")</f>
        <v>!</v>
      </c>
      <c r="B14" s="55" t="s">
        <v>120</v>
      </c>
      <c r="C14" s="64"/>
      <c r="D14" s="64"/>
      <c r="E14" s="64"/>
      <c r="F14" s="64"/>
      <c r="G14" s="38"/>
      <c r="H14" s="39"/>
      <c r="I14" s="39"/>
      <c r="J14" s="39"/>
      <c r="K14" s="39"/>
      <c r="L14" s="40"/>
      <c r="M14" s="15" t="str">
        <f>IF(LEN(PRODUCER_OWNER_MANAGER)=0,"!","")</f>
        <v>!</v>
      </c>
      <c r="N14" s="58" t="s">
        <v>117</v>
      </c>
      <c r="O14" s="59"/>
      <c r="P14" s="59"/>
      <c r="Q14" s="59"/>
      <c r="R14" s="60"/>
      <c r="S14" s="46"/>
      <c r="T14" s="47"/>
      <c r="U14" s="47"/>
      <c r="V14" s="47"/>
      <c r="W14" s="47"/>
      <c r="X14" s="47"/>
      <c r="Y14" s="48"/>
    </row>
    <row r="15" spans="1:39" ht="16.5" thickBot="1" x14ac:dyDescent="0.3">
      <c r="A15" s="5" t="str">
        <f>IF(LEN(APC_ID)=0,"!","")</f>
        <v>!</v>
      </c>
      <c r="B15" s="55" t="s">
        <v>28</v>
      </c>
      <c r="C15" s="64"/>
      <c r="D15" s="64"/>
      <c r="E15" s="64"/>
      <c r="F15" s="64"/>
      <c r="G15" s="38"/>
      <c r="H15" s="39"/>
      <c r="I15" s="39"/>
      <c r="J15" s="39"/>
      <c r="K15" s="39"/>
      <c r="L15" s="40"/>
      <c r="M15" s="15" t="str">
        <f>IF(LEN(PRODUCER_OWNER_MANAGER_EMAIL_PHONE)=0,"!","")</f>
        <v>!</v>
      </c>
      <c r="N15" s="61" t="s">
        <v>118</v>
      </c>
      <c r="O15" s="62"/>
      <c r="P15" s="62"/>
      <c r="Q15" s="62"/>
      <c r="R15" s="63"/>
      <c r="S15" s="49"/>
      <c r="T15" s="50"/>
      <c r="U15" s="50"/>
      <c r="V15" s="50"/>
      <c r="W15" s="50"/>
      <c r="X15" s="50"/>
      <c r="Y15" s="51"/>
    </row>
    <row r="16" spans="1:39" ht="16.5" thickBot="1" x14ac:dyDescent="0.3">
      <c r="B16" s="55" t="s">
        <v>29</v>
      </c>
      <c r="C16" s="64"/>
      <c r="D16" s="64"/>
      <c r="E16" s="64"/>
      <c r="F16" s="64"/>
      <c r="G16" s="68" t="s">
        <v>51</v>
      </c>
      <c r="H16" s="69"/>
      <c r="I16" s="70"/>
      <c r="M16" s="15" t="str">
        <f>IF(LEN(ACCOUNTS_CONTACT_NAME)=0,"!","")</f>
        <v>!</v>
      </c>
      <c r="N16" s="58" t="s">
        <v>119</v>
      </c>
      <c r="O16" s="59"/>
      <c r="P16" s="59"/>
      <c r="Q16" s="59"/>
      <c r="R16" s="60"/>
      <c r="S16" s="46"/>
      <c r="T16" s="47"/>
      <c r="U16" s="47"/>
      <c r="V16" s="47"/>
      <c r="W16" s="47"/>
      <c r="X16" s="47"/>
      <c r="Y16" s="48"/>
    </row>
    <row r="17" spans="1:40" ht="15.95" customHeight="1" thickBot="1" x14ac:dyDescent="0.3">
      <c r="B17" s="55" t="s">
        <v>121</v>
      </c>
      <c r="C17" s="64"/>
      <c r="D17" s="64"/>
      <c r="E17" s="64"/>
      <c r="F17" s="64"/>
      <c r="G17" s="65">
        <v>44013</v>
      </c>
      <c r="H17" s="66"/>
      <c r="I17" s="67"/>
      <c r="M17" s="15" t="str">
        <f>IF(LEN(ACCOUNTS_EMAIL_PHONE)=0,"!","")</f>
        <v>!</v>
      </c>
      <c r="N17" s="61" t="s">
        <v>118</v>
      </c>
      <c r="O17" s="62"/>
      <c r="P17" s="62"/>
      <c r="Q17" s="62"/>
      <c r="R17" s="63"/>
      <c r="S17" s="49"/>
      <c r="T17" s="50"/>
      <c r="U17" s="50"/>
      <c r="V17" s="50"/>
      <c r="W17" s="50"/>
      <c r="X17" s="50"/>
      <c r="Y17" s="51"/>
    </row>
    <row r="18" spans="1:40" ht="16.5" thickBot="1" x14ac:dyDescent="0.3">
      <c r="B18" s="55" t="s">
        <v>122</v>
      </c>
      <c r="C18" s="64"/>
      <c r="D18" s="64"/>
      <c r="E18" s="64"/>
      <c r="F18" s="64"/>
      <c r="G18" s="65">
        <v>44377</v>
      </c>
      <c r="H18" s="66"/>
      <c r="I18" s="67"/>
      <c r="M18" s="15" t="str">
        <f>IF(LEN(POSTAL_ADDRESS)=0,"!","")</f>
        <v>!</v>
      </c>
      <c r="N18" s="58" t="s">
        <v>30</v>
      </c>
      <c r="O18" s="59"/>
      <c r="P18" s="59"/>
      <c r="Q18" s="59"/>
      <c r="R18" s="60"/>
      <c r="S18" s="93"/>
      <c r="T18" s="94"/>
      <c r="U18" s="94"/>
      <c r="V18" s="94"/>
      <c r="W18" s="94"/>
      <c r="X18" s="94"/>
      <c r="Y18" s="95"/>
    </row>
    <row r="19" spans="1:40" ht="16.5" thickBot="1" x14ac:dyDescent="0.3">
      <c r="B19" s="55" t="s">
        <v>128</v>
      </c>
      <c r="C19" s="64"/>
      <c r="D19" s="64"/>
      <c r="E19" s="64"/>
      <c r="F19" s="64"/>
      <c r="G19" s="68">
        <v>2021</v>
      </c>
      <c r="H19" s="69"/>
      <c r="I19" s="70"/>
      <c r="M19" s="15"/>
      <c r="N19" s="61"/>
      <c r="O19" s="62"/>
      <c r="P19" s="62"/>
      <c r="Q19" s="62"/>
      <c r="R19" s="63"/>
      <c r="S19" s="96"/>
      <c r="T19" s="97"/>
      <c r="U19" s="97"/>
      <c r="V19" s="97"/>
      <c r="W19" s="97"/>
      <c r="X19" s="97"/>
      <c r="Y19" s="98"/>
    </row>
    <row r="20" spans="1:40" ht="33.6" customHeight="1" x14ac:dyDescent="0.25">
      <c r="AA20" s="101" t="str">
        <f ca="1">IF(COUNTIF(COL_VALIDATION_1, "!") + COUNTIF(COL_VALIDATION_2, "!") + COUNTIF(COL_VALIDATION_3, "!") + COUNTIF(COL_VALIDATION_4, "!") = 0, "", "Incomplete Form - please complete all fields.")</f>
        <v>Incomplete Form - please complete all fields.</v>
      </c>
      <c r="AB20" s="102"/>
      <c r="AC20" s="102"/>
      <c r="AD20" s="102"/>
      <c r="AE20" s="102"/>
      <c r="AF20" s="102"/>
      <c r="AG20" s="102"/>
      <c r="AH20" s="102"/>
      <c r="AI20" s="102"/>
      <c r="AJ20" s="102"/>
      <c r="AK20" s="102"/>
      <c r="AL20" s="102"/>
      <c r="AM20" s="102"/>
    </row>
    <row r="21" spans="1:40" s="14" customFormat="1" ht="18.75" x14ac:dyDescent="0.3">
      <c r="A21" s="13"/>
      <c r="B21" s="128" t="s">
        <v>130</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row>
    <row r="23" spans="1:40" x14ac:dyDescent="0.25">
      <c r="B23" s="41" t="s">
        <v>31</v>
      </c>
      <c r="C23" s="42"/>
      <c r="D23" s="42"/>
      <c r="E23" s="42"/>
      <c r="F23" s="43"/>
      <c r="G23" s="41" t="s">
        <v>2</v>
      </c>
      <c r="H23" s="42"/>
      <c r="I23" s="43"/>
      <c r="J23" s="41" t="s">
        <v>133</v>
      </c>
      <c r="K23" s="42"/>
      <c r="L23" s="43"/>
      <c r="M23" s="41" t="s">
        <v>123</v>
      </c>
      <c r="N23" s="42"/>
      <c r="O23" s="43"/>
      <c r="P23" s="41" t="s">
        <v>40</v>
      </c>
      <c r="Q23" s="42"/>
      <c r="R23" s="43"/>
      <c r="S23" s="41" t="s">
        <v>124</v>
      </c>
      <c r="T23" s="42"/>
      <c r="U23" s="43"/>
      <c r="V23" s="41" t="s">
        <v>41</v>
      </c>
      <c r="W23" s="42"/>
      <c r="X23" s="43"/>
      <c r="Z23" s="7"/>
      <c r="AA23" s="129" t="s">
        <v>38</v>
      </c>
      <c r="AB23" s="130"/>
      <c r="AC23" s="130"/>
      <c r="AD23" s="131"/>
      <c r="AE23" s="26" t="s">
        <v>46</v>
      </c>
      <c r="AF23" s="27"/>
      <c r="AG23" s="27"/>
      <c r="AH23" s="28"/>
    </row>
    <row r="24" spans="1:40" x14ac:dyDescent="0.25">
      <c r="B24" s="77" t="s">
        <v>5</v>
      </c>
      <c r="C24" s="78"/>
      <c r="D24" s="78"/>
      <c r="E24" s="78"/>
      <c r="F24" s="79"/>
      <c r="G24" s="74">
        <f t="shared" ref="G24:G31" ca="1" si="0">SUMIF(COL_GI_LOCATION_OF_ORIGIN,$B24,COL_TONNES)</f>
        <v>0</v>
      </c>
      <c r="H24" s="75"/>
      <c r="I24" s="76"/>
      <c r="J24" s="74">
        <f>IF(VLOOKUP(B24,TABLE_GI_LOCATIONS[],MATCH("Base Volume",TABLE_GI_LOCATIONS[#Headers],0),FALSE),($G24 - INDEX(TABLE_VOLUME_RATES[], MATCH($G24, TABLE_VOLUME_RATES[Tonnage], 1), MATCH("Tonnage", TABLE_VOLUME_RATES[#Headers], 0))),0)</f>
        <v>0</v>
      </c>
      <c r="K24" s="75"/>
      <c r="L24" s="76"/>
      <c r="M24" s="71">
        <f ca="1">IF(G24=0,0,INDEX(TABLE_TONNAGE_RATES[], MATCH($G24, TABLE_TONNAGE_RATES[Tonnage],1), MATCH($B24, TABLE_TONNAGE_RATES[#Headers],0)))</f>
        <v>0</v>
      </c>
      <c r="N24" s="72"/>
      <c r="O24" s="73"/>
      <c r="P24" s="44">
        <f ca="1">IF(G24=0,0,INDEX(TABLE_VOLUME_RATES[], MATCH($G24, TABLE_VOLUME_RATES[Tonnage],1), MATCH($B24, TABLE_VOLUME_RATES[#Headers],0)))</f>
        <v>0</v>
      </c>
      <c r="Q24" s="44"/>
      <c r="R24" s="44"/>
      <c r="S24" s="44">
        <f ca="1">CHOOSE(INDEX(TABLE_GI_LOCATIONS[], MATCH($B24, TABLE_GI_LOCATIONS[Location],0), MATCH("Volume Calculation Mode", TABLE_GI_LOCATIONS[#Headers],0)), $G24 * $P24,
($G24 - INDEX(TABLE_VOLUME_RATES[], MATCH($G24, TABLE_VOLUME_RATES[Tonnage], 1), MATCH("Tonnage", TABLE_VOLUME_RATES[#Headers], 0))) *P24
)</f>
        <v>0</v>
      </c>
      <c r="T24" s="45"/>
      <c r="U24" s="45"/>
      <c r="V24" s="44">
        <f t="shared" ref="V24:V33" ca="1" si="1">M24+S24</f>
        <v>0</v>
      </c>
      <c r="W24" s="45"/>
      <c r="X24" s="45"/>
    </row>
    <row r="25" spans="1:40" x14ac:dyDescent="0.25">
      <c r="B25" s="77" t="s">
        <v>6</v>
      </c>
      <c r="C25" s="78"/>
      <c r="D25" s="78"/>
      <c r="E25" s="78"/>
      <c r="F25" s="79"/>
      <c r="G25" s="74">
        <f t="shared" ca="1" si="0"/>
        <v>0</v>
      </c>
      <c r="H25" s="75"/>
      <c r="I25" s="76"/>
      <c r="J25" s="74">
        <f ca="1">IF(VLOOKUP(B25,TABLE_GI_LOCATIONS[],MATCH("Base Volume",TABLE_GI_LOCATIONS[#Headers],0),FALSE),($G25 - INDEX(TABLE_VOLUME_RATES[], MATCH($G25, TABLE_VOLUME_RATES[Tonnage], 1), MATCH("Tonnage", TABLE_VOLUME_RATES[#Headers], 0))),0)</f>
        <v>0</v>
      </c>
      <c r="K25" s="75"/>
      <c r="L25" s="76"/>
      <c r="M25" s="71">
        <f ca="1">IF(G25=0,0,INDEX(TABLE_TONNAGE_RATES[], MATCH($G25, TABLE_TONNAGE_RATES[Tonnage],1), MATCH($B25, TABLE_TONNAGE_RATES[#Headers],0)))</f>
        <v>0</v>
      </c>
      <c r="N25" s="72"/>
      <c r="O25" s="73"/>
      <c r="P25" s="44">
        <f ca="1">IF(G25=0,0,INDEX(TABLE_VOLUME_RATES[], MATCH($G25, TABLE_VOLUME_RATES[Tonnage],1), MATCH($B25, TABLE_VOLUME_RATES[#Headers],0)))</f>
        <v>0</v>
      </c>
      <c r="Q25" s="44"/>
      <c r="R25" s="44"/>
      <c r="S25" s="44">
        <f ca="1">CHOOSE(INDEX(TABLE_GI_LOCATIONS[], MATCH($B25, TABLE_GI_LOCATIONS[Location],0), MATCH("Volume Calculation Mode", TABLE_GI_LOCATIONS[#Headers],0)), $G25 * $P25,
($G25 - INDEX(TABLE_VOLUME_RATES[], MATCH($G25, TABLE_VOLUME_RATES[Tonnage], 1), MATCH("Tonnage", TABLE_VOLUME_RATES[#Headers], 0))) *P25
)</f>
        <v>0</v>
      </c>
      <c r="T25" s="45"/>
      <c r="U25" s="45"/>
      <c r="V25" s="44">
        <f t="shared" ca="1" si="1"/>
        <v>0</v>
      </c>
      <c r="W25" s="45"/>
      <c r="X25" s="45"/>
      <c r="AA25" s="8" t="s">
        <v>37</v>
      </c>
    </row>
    <row r="26" spans="1:40" x14ac:dyDescent="0.25">
      <c r="B26" s="77" t="s">
        <v>7</v>
      </c>
      <c r="C26" s="78"/>
      <c r="D26" s="78"/>
      <c r="E26" s="78"/>
      <c r="F26" s="79"/>
      <c r="G26" s="74">
        <f t="shared" ca="1" si="0"/>
        <v>0</v>
      </c>
      <c r="H26" s="75"/>
      <c r="I26" s="76"/>
      <c r="J26" s="74">
        <f ca="1">IF(VLOOKUP(B26,TABLE_GI_LOCATIONS[],MATCH("Base Volume",TABLE_GI_LOCATIONS[#Headers],0),FALSE),($G26 - INDEX(TABLE_VOLUME_RATES[], MATCH($G26, TABLE_VOLUME_RATES[Tonnage], 1), MATCH("Tonnage", TABLE_VOLUME_RATES[#Headers], 0))),0)</f>
        <v>0</v>
      </c>
      <c r="K26" s="75"/>
      <c r="L26" s="76"/>
      <c r="M26" s="71">
        <f ca="1">IF(G26=0,0,INDEX(TABLE_TONNAGE_RATES[], MATCH($G26, TABLE_TONNAGE_RATES[Tonnage],1), MATCH($B26, TABLE_TONNAGE_RATES[#Headers],0)))</f>
        <v>0</v>
      </c>
      <c r="N26" s="72"/>
      <c r="O26" s="73"/>
      <c r="P26" s="44">
        <f ca="1">IF(G26=0,0,INDEX(TABLE_VOLUME_RATES[], MATCH($G26, TABLE_VOLUME_RATES[Tonnage],1), MATCH($B26, TABLE_VOLUME_RATES[#Headers],0)))</f>
        <v>0</v>
      </c>
      <c r="Q26" s="44"/>
      <c r="R26" s="44"/>
      <c r="S26" s="44">
        <f ca="1">CHOOSE(INDEX(TABLE_GI_LOCATIONS[], MATCH($B26, TABLE_GI_LOCATIONS[Location],0), MATCH("Volume Calculation Mode", TABLE_GI_LOCATIONS[#Headers],0)), $G26 * $P26,
($G26 - INDEX(TABLE_VOLUME_RATES[], MATCH($G26, TABLE_VOLUME_RATES[Tonnage], 1), MATCH("Tonnage", TABLE_VOLUME_RATES[#Headers], 0))) *P26
)</f>
        <v>0</v>
      </c>
      <c r="T26" s="45"/>
      <c r="U26" s="45"/>
      <c r="V26" s="44">
        <f t="shared" ca="1" si="1"/>
        <v>0</v>
      </c>
      <c r="W26" s="45"/>
      <c r="X26" s="45"/>
    </row>
    <row r="27" spans="1:40" x14ac:dyDescent="0.25">
      <c r="B27" s="77" t="s">
        <v>8</v>
      </c>
      <c r="C27" s="78"/>
      <c r="D27" s="78"/>
      <c r="E27" s="78"/>
      <c r="F27" s="79"/>
      <c r="G27" s="74">
        <f t="shared" ca="1" si="0"/>
        <v>0</v>
      </c>
      <c r="H27" s="75"/>
      <c r="I27" s="76"/>
      <c r="J27" s="74">
        <f ca="1">IF(VLOOKUP(B27,TABLE_GI_LOCATIONS[],MATCH("Base Volume",TABLE_GI_LOCATIONS[#Headers],0),FALSE),($G27 - INDEX(TABLE_VOLUME_RATES[], MATCH($G27, TABLE_VOLUME_RATES[Tonnage], 1), MATCH("Tonnage", TABLE_VOLUME_RATES[#Headers], 0))),0)</f>
        <v>0</v>
      </c>
      <c r="K27" s="75"/>
      <c r="L27" s="76"/>
      <c r="M27" s="71">
        <f ca="1">IF(G27=0,0,INDEX(TABLE_TONNAGE_RATES[], MATCH($G27, TABLE_TONNAGE_RATES[Tonnage],1), MATCH($B27, TABLE_TONNAGE_RATES[#Headers],0)))</f>
        <v>0</v>
      </c>
      <c r="N27" s="72"/>
      <c r="O27" s="73"/>
      <c r="P27" s="44">
        <f ca="1">IF(G27=0,0,INDEX(TABLE_VOLUME_RATES[], MATCH($G27, TABLE_VOLUME_RATES[Tonnage],1), MATCH($B27, TABLE_VOLUME_RATES[#Headers],0)))</f>
        <v>0</v>
      </c>
      <c r="Q27" s="44"/>
      <c r="R27" s="44"/>
      <c r="S27" s="44">
        <f ca="1">CHOOSE(INDEX(TABLE_GI_LOCATIONS[], MATCH($B27, TABLE_GI_LOCATIONS[Location],0), MATCH("Volume Calculation Mode", TABLE_GI_LOCATIONS[#Headers],0)), $G27 * $P27,
($G27 - INDEX(TABLE_VOLUME_RATES[], MATCH($G27, TABLE_VOLUME_RATES[Tonnage], 1), MATCH("Tonnage", TABLE_VOLUME_RATES[#Headers], 0))) *P27
)</f>
        <v>0</v>
      </c>
      <c r="T27" s="45"/>
      <c r="U27" s="45"/>
      <c r="V27" s="44">
        <f t="shared" ca="1" si="1"/>
        <v>0</v>
      </c>
      <c r="W27" s="45"/>
      <c r="X27" s="45"/>
      <c r="AC27" s="16" t="s">
        <v>34</v>
      </c>
      <c r="AD27" s="15" t="str">
        <f>IF(AND(PAYMENT_METHOD="Credit Card", LEN(SUBSTITUTE(CARD_NUMBER, " ", "")) &lt;&gt; 16), "!", "")</f>
        <v/>
      </c>
      <c r="AE27" s="132"/>
      <c r="AF27" s="133"/>
      <c r="AG27" s="133"/>
      <c r="AH27" s="133"/>
      <c r="AI27" s="133"/>
      <c r="AJ27" s="133"/>
      <c r="AK27" s="133"/>
      <c r="AL27" s="133"/>
      <c r="AM27" s="134"/>
    </row>
    <row r="28" spans="1:40" x14ac:dyDescent="0.25">
      <c r="B28" s="77" t="s">
        <v>9</v>
      </c>
      <c r="C28" s="78"/>
      <c r="D28" s="78"/>
      <c r="E28" s="78"/>
      <c r="F28" s="79"/>
      <c r="G28" s="74">
        <f t="shared" ca="1" si="0"/>
        <v>0</v>
      </c>
      <c r="H28" s="75"/>
      <c r="I28" s="76"/>
      <c r="J28" s="74">
        <f>IF(VLOOKUP(B28,TABLE_GI_LOCATIONS[],MATCH("Base Volume",TABLE_GI_LOCATIONS[#Headers],0),FALSE),($G28 - INDEX(TABLE_VOLUME_RATES[], MATCH($G28, TABLE_VOLUME_RATES[Tonnage], 1), MATCH("Tonnage", TABLE_VOLUME_RATES[#Headers], 0))),0)</f>
        <v>0</v>
      </c>
      <c r="K28" s="75"/>
      <c r="L28" s="76"/>
      <c r="M28" s="71">
        <f ca="1">IF(G28=0,0,INDEX(TABLE_TONNAGE_RATES[], MATCH($G28, TABLE_TONNAGE_RATES[Tonnage],1), MATCH($B28, TABLE_TONNAGE_RATES[#Headers],0)))</f>
        <v>0</v>
      </c>
      <c r="N28" s="72"/>
      <c r="O28" s="73"/>
      <c r="P28" s="44">
        <f ca="1">IF(G28=0,0,INDEX(TABLE_VOLUME_RATES[], MATCH($G28, TABLE_VOLUME_RATES[Tonnage],1), MATCH($B28, TABLE_VOLUME_RATES[#Headers],0)))</f>
        <v>0</v>
      </c>
      <c r="Q28" s="44"/>
      <c r="R28" s="44"/>
      <c r="S28" s="44">
        <f ca="1">CHOOSE(INDEX(TABLE_GI_LOCATIONS[], MATCH($B28, TABLE_GI_LOCATIONS[Location],0), MATCH("Volume Calculation Mode", TABLE_GI_LOCATIONS[#Headers],0)), $G28 * $P28,
($G28 - INDEX(TABLE_VOLUME_RATES[], MATCH($G28, TABLE_VOLUME_RATES[Tonnage], 1), MATCH("Tonnage", TABLE_VOLUME_RATES[#Headers], 0))) *P28
)</f>
        <v>0</v>
      </c>
      <c r="T28" s="45"/>
      <c r="U28" s="45"/>
      <c r="V28" s="44">
        <f t="shared" ca="1" si="1"/>
        <v>0</v>
      </c>
      <c r="W28" s="45"/>
      <c r="X28" s="45"/>
      <c r="AC28" s="17"/>
    </row>
    <row r="29" spans="1:40" x14ac:dyDescent="0.25">
      <c r="B29" s="77" t="s">
        <v>23</v>
      </c>
      <c r="C29" s="78"/>
      <c r="D29" s="78"/>
      <c r="E29" s="78"/>
      <c r="F29" s="79"/>
      <c r="G29" s="74">
        <f t="shared" ca="1" si="0"/>
        <v>0</v>
      </c>
      <c r="H29" s="75"/>
      <c r="I29" s="76"/>
      <c r="J29" s="74">
        <f>IF(VLOOKUP(B29,TABLE_GI_LOCATIONS[],MATCH("Base Volume",TABLE_GI_LOCATIONS[#Headers],0),FALSE),($G29 - INDEX(TABLE_VOLUME_RATES[], MATCH($G29, TABLE_VOLUME_RATES[Tonnage], 1), MATCH("Tonnage", TABLE_VOLUME_RATES[#Headers], 0))),0)</f>
        <v>0</v>
      </c>
      <c r="K29" s="75"/>
      <c r="L29" s="76"/>
      <c r="M29" s="71">
        <f ca="1">IF(G29=0,0,INDEX(TABLE_TONNAGE_RATES[], MATCH($G29, TABLE_TONNAGE_RATES[Tonnage],1), MATCH($B29, TABLE_TONNAGE_RATES[#Headers],0)))</f>
        <v>0</v>
      </c>
      <c r="N29" s="72"/>
      <c r="O29" s="73"/>
      <c r="P29" s="44">
        <f ca="1">IF(G29=0,0,INDEX(TABLE_VOLUME_RATES[], MATCH($G29, TABLE_VOLUME_RATES[Tonnage],1), MATCH($B29, TABLE_VOLUME_RATES[#Headers],0)))</f>
        <v>0</v>
      </c>
      <c r="Q29" s="44"/>
      <c r="R29" s="44"/>
      <c r="S29" s="44">
        <f ca="1">CHOOSE(INDEX(TABLE_GI_LOCATIONS[], MATCH($B29, TABLE_GI_LOCATIONS[Location],0), MATCH("Volume Calculation Mode", TABLE_GI_LOCATIONS[#Headers],0)), $G29 * $P29,
($G29 - INDEX(TABLE_VOLUME_RATES[], MATCH($G29, TABLE_VOLUME_RATES[Tonnage], 1), MATCH("Tonnage", TABLE_VOLUME_RATES[#Headers], 0))) *P29
)</f>
        <v>0</v>
      </c>
      <c r="T29" s="45"/>
      <c r="U29" s="45"/>
      <c r="V29" s="44">
        <f t="shared" ca="1" si="1"/>
        <v>0</v>
      </c>
      <c r="W29" s="45"/>
      <c r="X29" s="45"/>
      <c r="AC29" s="16" t="s">
        <v>35</v>
      </c>
      <c r="AD29" s="15" t="str">
        <f>IF(AND(PAYMENT_METHOD="Credit Card", LEN(CARD_HOLDER)=0), "!", "")</f>
        <v/>
      </c>
      <c r="AE29" s="103"/>
      <c r="AF29" s="104"/>
      <c r="AG29" s="104"/>
      <c r="AH29" s="104"/>
      <c r="AI29" s="105"/>
      <c r="AK29" s="10" t="s">
        <v>36</v>
      </c>
      <c r="AL29" s="135"/>
      <c r="AM29" s="136"/>
      <c r="AN29" s="18" t="str">
        <f>IF(AND(PAYMENT_METHOD="Credit Card", LEN(CARD_EXPIRY_DATE)=0), "!", "")</f>
        <v/>
      </c>
    </row>
    <row r="30" spans="1:40" x14ac:dyDescent="0.25">
      <c r="B30" s="77" t="s">
        <v>26</v>
      </c>
      <c r="C30" s="78"/>
      <c r="D30" s="78"/>
      <c r="E30" s="78"/>
      <c r="F30" s="79"/>
      <c r="G30" s="74">
        <f t="shared" ca="1" si="0"/>
        <v>0</v>
      </c>
      <c r="H30" s="75"/>
      <c r="I30" s="76"/>
      <c r="J30" s="74">
        <f>IF(VLOOKUP(B30,TABLE_GI_LOCATIONS[],MATCH("Base Volume",TABLE_GI_LOCATIONS[#Headers],0),FALSE),($G30 - INDEX(TABLE_VOLUME_RATES[], MATCH($G30, TABLE_VOLUME_RATES[Tonnage], 1), MATCH("Tonnage", TABLE_VOLUME_RATES[#Headers], 0))),0)</f>
        <v>0</v>
      </c>
      <c r="K30" s="75"/>
      <c r="L30" s="76"/>
      <c r="M30" s="71">
        <f ca="1">IF(G30=0,0,INDEX(TABLE_TONNAGE_RATES[], MATCH($G30, TABLE_TONNAGE_RATES[Tonnage],1), MATCH($B30, TABLE_TONNAGE_RATES[#Headers],0)))</f>
        <v>0</v>
      </c>
      <c r="N30" s="72"/>
      <c r="O30" s="73"/>
      <c r="P30" s="44">
        <f ca="1">IF(G30=0,0,INDEX(TABLE_VOLUME_RATES[], MATCH($G30, TABLE_VOLUME_RATES[Tonnage],1), MATCH($B30, TABLE_VOLUME_RATES[#Headers],0)))</f>
        <v>0</v>
      </c>
      <c r="Q30" s="44"/>
      <c r="R30" s="44"/>
      <c r="S30" s="44">
        <f ca="1">CHOOSE(INDEX(TABLE_GI_LOCATIONS[], MATCH($B30, TABLE_GI_LOCATIONS[Location],0), MATCH("Volume Calculation Mode", TABLE_GI_LOCATIONS[#Headers],0)), $G30 * $P30,
($G30 - INDEX(TABLE_VOLUME_RATES[], MATCH($G30, TABLE_VOLUME_RATES[Tonnage], 1), MATCH("Tonnage", TABLE_VOLUME_RATES[#Headers], 0))) *P30
)</f>
        <v>0</v>
      </c>
      <c r="T30" s="45"/>
      <c r="U30" s="45"/>
      <c r="V30" s="44">
        <f t="shared" ca="1" si="1"/>
        <v>0</v>
      </c>
      <c r="W30" s="45"/>
      <c r="X30" s="45"/>
      <c r="AC30" s="17"/>
    </row>
    <row r="31" spans="1:40" x14ac:dyDescent="0.25">
      <c r="B31" s="77" t="s">
        <v>55</v>
      </c>
      <c r="C31" s="78"/>
      <c r="D31" s="78"/>
      <c r="E31" s="78"/>
      <c r="F31" s="79"/>
      <c r="G31" s="74">
        <f t="shared" ca="1" si="0"/>
        <v>0</v>
      </c>
      <c r="H31" s="75"/>
      <c r="I31" s="76"/>
      <c r="J31" s="74">
        <v>0</v>
      </c>
      <c r="K31" s="75"/>
      <c r="L31" s="76"/>
      <c r="M31" s="71">
        <f ca="1">IF(G31=0,0,INDEX(TABLE_TONNAGE_RATES[], MATCH($G31, TABLE_TONNAGE_RATES[Tonnage],1), MATCH($B31, TABLE_TONNAGE_RATES[#Headers],0)))</f>
        <v>0</v>
      </c>
      <c r="N31" s="72"/>
      <c r="O31" s="73"/>
      <c r="P31" s="44">
        <f ca="1">IF(G31=0,0,INDEX(TABLE_VOLUME_RATES[], MATCH($G31, TABLE_VOLUME_RATES[Tonnage],1), MATCH($B31, TABLE_VOLUME_RATES[#Headers],0)))</f>
        <v>0</v>
      </c>
      <c r="Q31" s="44"/>
      <c r="R31" s="44"/>
      <c r="S31" s="44">
        <f ca="1">CHOOSE(INDEX(TABLE_GI_LOCATIONS[], MATCH($B31, TABLE_GI_LOCATIONS[Location],0), MATCH("Volume Calculation Mode", TABLE_GI_LOCATIONS[#Headers],0)), $G31 * $P31,
($G31 - INDEX(TABLE_VOLUME_RATES[], MATCH($G31, TABLE_VOLUME_RATES[Tonnage], 1), MATCH("Tonnage", TABLE_VOLUME_RATES[#Headers], 0))) *P31
)</f>
        <v>0</v>
      </c>
      <c r="T31" s="45"/>
      <c r="U31" s="45"/>
      <c r="V31" s="44">
        <f t="shared" ca="1" si="1"/>
        <v>0</v>
      </c>
      <c r="W31" s="45"/>
      <c r="X31" s="45"/>
      <c r="AC31" s="16" t="s">
        <v>39</v>
      </c>
      <c r="AE31" s="106"/>
      <c r="AF31" s="107"/>
      <c r="AG31" s="107"/>
      <c r="AH31" s="107"/>
      <c r="AI31" s="107"/>
      <c r="AJ31" s="107"/>
      <c r="AK31" s="107"/>
      <c r="AL31" s="107"/>
      <c r="AM31" s="108"/>
      <c r="AN31" s="15"/>
    </row>
    <row r="32" spans="1:40" x14ac:dyDescent="0.25">
      <c r="B32" s="77" t="s">
        <v>131</v>
      </c>
      <c r="C32" s="78"/>
      <c r="D32" s="78"/>
      <c r="E32" s="78"/>
      <c r="F32" s="79"/>
      <c r="G32" s="118">
        <f ca="1">TOTAL_TONNES</f>
        <v>0</v>
      </c>
      <c r="H32" s="119"/>
      <c r="I32" s="120"/>
      <c r="J32" s="115">
        <f ca="1">IF(VLOOKUP(B32,TABLE_GI_LOCATIONS[],MATCH("Base Volume",TABLE_GI_LOCATIONS[#Headers],0),FALSE),($G32 - INDEX(TABLE_VOLUME_RATES[], MATCH($G32, TABLE_VOLUME_RATES[Tonnage], 1), MATCH("Tonnage", TABLE_VOLUME_RATES[#Headers], 0))),0)</f>
        <v>0</v>
      </c>
      <c r="K32" s="116"/>
      <c r="L32" s="117"/>
      <c r="M32" s="71">
        <f ca="1">INDEX(TABLE_TONNAGE_RATES[], MATCH(TOTAL_TONNES, TABLE_TONNAGE_RATES[Tonnage],1), MATCH(B32, TABLE_TONNAGE_RATES[#Headers],0))</f>
        <v>78.75</v>
      </c>
      <c r="N32" s="72"/>
      <c r="O32" s="73"/>
      <c r="P32" s="44">
        <f ca="1">IF(G32=0,0,INDEX(TABLE_VOLUME_RATES[], MATCH($G32, TABLE_VOLUME_RATES[Tonnage],1), MATCH($B32, TABLE_VOLUME_RATES[#Headers],0)))</f>
        <v>0</v>
      </c>
      <c r="Q32" s="44"/>
      <c r="R32" s="44"/>
      <c r="S32" s="44">
        <f ca="1">IFERROR((TOTAL_TONNES - INDEX(TABLE_VOLUME_RATES[], MATCH(TOTAL_TONNES, TABLE_VOLUME_RATES[Tonnage], 1), MATCH("Tonnage", TABLE_VOLUME_RATES[#Headers], 0))) * P32, "")</f>
        <v>0</v>
      </c>
      <c r="T32" s="45"/>
      <c r="U32" s="45"/>
      <c r="V32" s="44">
        <f t="shared" ca="1" si="1"/>
        <v>78.75</v>
      </c>
      <c r="W32" s="45"/>
      <c r="X32" s="45"/>
      <c r="AE32" s="109"/>
      <c r="AF32" s="110"/>
      <c r="AG32" s="110"/>
      <c r="AH32" s="110"/>
      <c r="AI32" s="110"/>
      <c r="AJ32" s="110"/>
      <c r="AK32" s="110"/>
      <c r="AL32" s="110"/>
      <c r="AM32" s="111"/>
    </row>
    <row r="33" spans="1:39" x14ac:dyDescent="0.25">
      <c r="B33" s="77" t="s">
        <v>125</v>
      </c>
      <c r="C33" s="78"/>
      <c r="D33" s="78"/>
      <c r="E33" s="78"/>
      <c r="F33" s="79"/>
      <c r="G33" s="118">
        <f ca="1">TOTAL_TONNES</f>
        <v>0</v>
      </c>
      <c r="H33" s="119"/>
      <c r="I33" s="120"/>
      <c r="J33" s="115"/>
      <c r="K33" s="116"/>
      <c r="L33" s="117"/>
      <c r="M33" s="121"/>
      <c r="N33" s="122"/>
      <c r="O33" s="123"/>
      <c r="P33" s="44">
        <f ca="1">IF(G33=0,0,INDEX(TABLE_VOLUME_RATES[], MATCH($G33, TABLE_VOLUME_RATES[Tonnage],1), MATCH($B33, TABLE_VOLUME_RATES[#Headers],0)))</f>
        <v>0</v>
      </c>
      <c r="Q33" s="44"/>
      <c r="R33" s="44"/>
      <c r="S33" s="44">
        <f ca="1">G33*P33</f>
        <v>0</v>
      </c>
      <c r="T33" s="45"/>
      <c r="U33" s="45"/>
      <c r="V33" s="44">
        <f t="shared" ca="1" si="1"/>
        <v>0</v>
      </c>
      <c r="W33" s="45"/>
      <c r="X33" s="45"/>
      <c r="AE33" s="112"/>
      <c r="AF33" s="113"/>
      <c r="AG33" s="113"/>
      <c r="AH33" s="113"/>
      <c r="AI33" s="113"/>
      <c r="AJ33" s="113"/>
      <c r="AK33" s="113"/>
      <c r="AL33" s="113"/>
      <c r="AM33" s="114"/>
    </row>
    <row r="34" spans="1:39" x14ac:dyDescent="0.25">
      <c r="B34" s="137" t="s">
        <v>32</v>
      </c>
      <c r="C34" s="137"/>
      <c r="D34" s="137"/>
      <c r="E34" s="137"/>
      <c r="F34" s="137"/>
      <c r="G34" s="100">
        <f ca="1">SUM(G24:I31)</f>
        <v>0</v>
      </c>
      <c r="H34" s="100"/>
      <c r="I34" s="100"/>
      <c r="AM34" s="11" t="s">
        <v>132</v>
      </c>
    </row>
    <row r="35" spans="1:39" ht="18.75" x14ac:dyDescent="0.3">
      <c r="C35" s="12"/>
      <c r="D35" s="12"/>
      <c r="E35" s="12"/>
      <c r="F35" s="12"/>
      <c r="G35" s="12"/>
      <c r="H35" s="12"/>
      <c r="I35" s="12"/>
      <c r="J35" s="12"/>
      <c r="K35" s="12"/>
      <c r="L35" s="12"/>
      <c r="M35" s="12"/>
      <c r="N35" s="12"/>
      <c r="R35" s="83" t="s">
        <v>42</v>
      </c>
      <c r="S35" s="84"/>
      <c r="T35" s="84"/>
      <c r="U35" s="85"/>
      <c r="V35" s="52">
        <f ca="1">SUM(V24:X33)</f>
        <v>78.75</v>
      </c>
      <c r="W35" s="53"/>
      <c r="X35" s="54"/>
      <c r="AB35" s="86" t="s">
        <v>135</v>
      </c>
      <c r="AC35" s="87"/>
      <c r="AD35" s="87"/>
      <c r="AE35" s="87"/>
      <c r="AF35" s="87"/>
      <c r="AG35" s="87"/>
      <c r="AH35" s="87"/>
      <c r="AI35" s="87"/>
      <c r="AJ35" s="87"/>
      <c r="AK35" s="87"/>
      <c r="AL35" s="87"/>
      <c r="AM35" s="88"/>
    </row>
    <row r="36" spans="1:39" ht="15.75" customHeight="1" x14ac:dyDescent="0.25">
      <c r="A36" s="91" t="s">
        <v>137</v>
      </c>
      <c r="B36" s="92"/>
      <c r="C36" s="92"/>
      <c r="D36" s="92"/>
      <c r="E36" s="92"/>
      <c r="F36" s="92"/>
      <c r="G36" s="92"/>
      <c r="H36" s="92"/>
      <c r="I36" s="92"/>
      <c r="J36" s="92"/>
      <c r="K36" s="92"/>
      <c r="L36" s="92"/>
      <c r="M36" s="92"/>
      <c r="N36" s="12"/>
      <c r="AB36" s="21" t="s">
        <v>134</v>
      </c>
      <c r="AC36" s="19"/>
      <c r="AD36" s="19"/>
      <c r="AE36" s="19"/>
      <c r="AF36" s="19"/>
      <c r="AG36" s="19"/>
      <c r="AH36" s="19"/>
      <c r="AI36" s="19"/>
      <c r="AJ36" s="19"/>
      <c r="AK36" s="19"/>
      <c r="AL36" s="19"/>
      <c r="AM36" s="22"/>
    </row>
    <row r="37" spans="1:39" ht="15.75" customHeight="1" x14ac:dyDescent="0.25">
      <c r="A37" s="91" t="s">
        <v>138</v>
      </c>
      <c r="B37" s="92"/>
      <c r="C37" s="92"/>
      <c r="D37" s="92"/>
      <c r="E37" s="92"/>
      <c r="F37" s="92"/>
      <c r="G37" s="92"/>
      <c r="H37" s="92"/>
      <c r="I37" s="92"/>
      <c r="J37" s="92"/>
      <c r="K37" s="92"/>
      <c r="L37" s="92"/>
      <c r="M37" s="92"/>
      <c r="N37" s="12"/>
      <c r="AB37" s="23" t="s">
        <v>136</v>
      </c>
      <c r="AC37" s="24"/>
      <c r="AD37" s="24"/>
      <c r="AE37" s="24"/>
      <c r="AF37" s="24"/>
      <c r="AG37" s="24"/>
      <c r="AH37" s="24"/>
      <c r="AI37" s="24"/>
      <c r="AJ37" s="24"/>
      <c r="AK37" s="24"/>
      <c r="AL37" s="24"/>
      <c r="AM37" s="25"/>
    </row>
    <row r="38" spans="1:39" s="14" customFormat="1" ht="18.75" x14ac:dyDescent="0.3">
      <c r="A38" s="13"/>
      <c r="B38" s="99" t="s">
        <v>47</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row>
    <row r="39" spans="1:39" x14ac:dyDescent="0.25">
      <c r="AM39" s="11"/>
    </row>
    <row r="40" spans="1:39" ht="30.6" customHeight="1" x14ac:dyDescent="0.25">
      <c r="A40" s="5" t="str">
        <f t="shared" ref="A40:A49" si="2">CHOOSE(LEN(RIGHT(B40)&amp;RIGHT(K40)&amp;RIGHT(T40)&amp;RIGHT(AE40)&amp;RIGHT(AK40))+1,"","!","!","!","!","")</f>
        <v/>
      </c>
      <c r="B40" s="33" t="s">
        <v>33</v>
      </c>
      <c r="C40" s="78"/>
      <c r="D40" s="78"/>
      <c r="E40" s="78"/>
      <c r="F40" s="78"/>
      <c r="G40" s="78"/>
      <c r="H40" s="78"/>
      <c r="I40" s="78"/>
      <c r="J40" s="78"/>
      <c r="K40" s="89" t="s">
        <v>43</v>
      </c>
      <c r="L40" s="78"/>
      <c r="M40" s="78"/>
      <c r="N40" s="78"/>
      <c r="O40" s="78"/>
      <c r="P40" s="78"/>
      <c r="Q40" s="78"/>
      <c r="R40" s="78"/>
      <c r="S40" s="78"/>
      <c r="T40" s="33" t="s">
        <v>140</v>
      </c>
      <c r="U40" s="36"/>
      <c r="V40" s="36"/>
      <c r="W40" s="36"/>
      <c r="X40" s="36"/>
      <c r="Y40" s="36"/>
      <c r="Z40" s="36"/>
      <c r="AA40" s="36"/>
      <c r="AB40" s="36"/>
      <c r="AC40" s="36"/>
      <c r="AD40" s="37"/>
      <c r="AE40" s="33" t="s">
        <v>139</v>
      </c>
      <c r="AF40" s="34"/>
      <c r="AG40" s="34"/>
      <c r="AH40" s="34"/>
      <c r="AI40" s="34"/>
      <c r="AJ40" s="35"/>
      <c r="AK40" s="90" t="s">
        <v>2</v>
      </c>
      <c r="AL40" s="90"/>
      <c r="AM40" s="79"/>
    </row>
    <row r="41" spans="1:39" hidden="1" x14ac:dyDescent="0.25">
      <c r="A41" s="5" t="str">
        <f t="shared" si="2"/>
        <v/>
      </c>
      <c r="B41" s="26"/>
      <c r="C41" s="27"/>
      <c r="D41" s="27"/>
      <c r="E41" s="27"/>
      <c r="F41" s="27"/>
      <c r="G41" s="27"/>
      <c r="H41" s="27"/>
      <c r="I41" s="27"/>
      <c r="J41" s="28"/>
      <c r="K41" s="80"/>
      <c r="L41" s="81"/>
      <c r="M41" s="81"/>
      <c r="N41" s="81"/>
      <c r="O41" s="81"/>
      <c r="P41" s="81"/>
      <c r="Q41" s="81"/>
      <c r="R41" s="81"/>
      <c r="S41" s="82"/>
      <c r="T41" s="26"/>
      <c r="U41" s="27"/>
      <c r="V41" s="27"/>
      <c r="W41" s="27"/>
      <c r="X41" s="27"/>
      <c r="Y41" s="27"/>
      <c r="Z41" s="27"/>
      <c r="AA41" s="27"/>
      <c r="AB41" s="27"/>
      <c r="AC41" s="27"/>
      <c r="AD41" s="28"/>
      <c r="AE41" s="26"/>
      <c r="AF41" s="27"/>
      <c r="AG41" s="27"/>
      <c r="AH41" s="27"/>
      <c r="AI41" s="27"/>
      <c r="AJ41" s="28"/>
      <c r="AK41" s="26"/>
      <c r="AL41" s="27"/>
      <c r="AM41" s="28"/>
    </row>
    <row r="42" spans="1:39" x14ac:dyDescent="0.25">
      <c r="A42" s="5" t="str">
        <f t="shared" si="2"/>
        <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row>
    <row r="43" spans="1:39" ht="14.45" customHeight="1" x14ac:dyDescent="0.25">
      <c r="A43" s="5" t="str">
        <f t="shared" si="2"/>
        <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row>
    <row r="44" spans="1:39" x14ac:dyDescent="0.25">
      <c r="A44" s="5" t="str">
        <f t="shared" si="2"/>
        <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row>
    <row r="45" spans="1:39" x14ac:dyDescent="0.25">
      <c r="A45" s="5" t="str">
        <f t="shared" si="2"/>
        <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row>
    <row r="46" spans="1:39" x14ac:dyDescent="0.25">
      <c r="A46" s="5" t="str">
        <f t="shared" si="2"/>
        <v/>
      </c>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row>
    <row r="47" spans="1:39" x14ac:dyDescent="0.25">
      <c r="A47" s="5" t="str">
        <f t="shared" si="2"/>
        <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row>
    <row r="48" spans="1:39" x14ac:dyDescent="0.25">
      <c r="A48" s="5" t="str">
        <f t="shared" si="2"/>
        <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row>
    <row r="49" spans="1:39" x14ac:dyDescent="0.25">
      <c r="A49" s="5" t="str">
        <f t="shared" si="2"/>
        <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row>
    <row r="50" spans="1:39" x14ac:dyDescent="0.25">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row>
    <row r="51" spans="1:39" x14ac:dyDescent="0.25">
      <c r="A51" s="5" t="str">
        <f t="shared" ref="A51:A82" si="3">CHOOSE(LEN(RIGHT(B51)&amp;RIGHT(K51)&amp;RIGHT(T51)&amp;RIGHT(AE51)&amp;RIGHT(AK51))+1,"","!","!","!","!","")</f>
        <v/>
      </c>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row>
    <row r="52" spans="1:39" x14ac:dyDescent="0.25">
      <c r="A52" s="5" t="str">
        <f t="shared" si="3"/>
        <v/>
      </c>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row>
    <row r="53" spans="1:39" x14ac:dyDescent="0.25">
      <c r="A53" s="5" t="str">
        <f t="shared" si="3"/>
        <v/>
      </c>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row>
    <row r="54" spans="1:39" x14ac:dyDescent="0.25">
      <c r="A54" s="5" t="str">
        <f t="shared" si="3"/>
        <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row>
    <row r="55" spans="1:39" x14ac:dyDescent="0.25">
      <c r="A55" s="5" t="str">
        <f t="shared" si="3"/>
        <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row>
    <row r="56" spans="1:39" x14ac:dyDescent="0.25">
      <c r="A56" s="5" t="str">
        <f t="shared" si="3"/>
        <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row>
    <row r="57" spans="1:39" x14ac:dyDescent="0.25">
      <c r="A57" s="5" t="str">
        <f t="shared" si="3"/>
        <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row>
    <row r="58" spans="1:39" x14ac:dyDescent="0.25">
      <c r="A58" s="5" t="str">
        <f t="shared" si="3"/>
        <v/>
      </c>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row>
    <row r="59" spans="1:39" x14ac:dyDescent="0.25">
      <c r="A59" s="5" t="str">
        <f t="shared" si="3"/>
        <v/>
      </c>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row>
    <row r="60" spans="1:39" x14ac:dyDescent="0.25">
      <c r="A60" s="5" t="str">
        <f t="shared" si="3"/>
        <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row>
    <row r="61" spans="1:39" x14ac:dyDescent="0.25">
      <c r="A61" s="5" t="str">
        <f t="shared" si="3"/>
        <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row>
    <row r="62" spans="1:39" x14ac:dyDescent="0.25">
      <c r="A62" s="5" t="str">
        <f t="shared" si="3"/>
        <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row>
    <row r="63" spans="1:39" x14ac:dyDescent="0.25">
      <c r="A63" s="5" t="str">
        <f t="shared" si="3"/>
        <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row>
    <row r="64" spans="1:39" x14ac:dyDescent="0.25">
      <c r="A64" s="5" t="str">
        <f t="shared" si="3"/>
        <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row>
    <row r="65" spans="1:39" x14ac:dyDescent="0.25">
      <c r="A65" s="5" t="str">
        <f t="shared" si="3"/>
        <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row>
    <row r="66" spans="1:39" x14ac:dyDescent="0.25">
      <c r="A66" s="5" t="str">
        <f t="shared" si="3"/>
        <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row>
    <row r="67" spans="1:39" x14ac:dyDescent="0.25">
      <c r="A67" s="5" t="str">
        <f t="shared" si="3"/>
        <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row>
    <row r="68" spans="1:39" x14ac:dyDescent="0.25">
      <c r="A68" s="5" t="str">
        <f t="shared" si="3"/>
        <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row>
    <row r="69" spans="1:39" x14ac:dyDescent="0.25">
      <c r="A69" s="5" t="str">
        <f t="shared" si="3"/>
        <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row>
    <row r="70" spans="1:39" x14ac:dyDescent="0.25">
      <c r="A70" s="5" t="str">
        <f t="shared" si="3"/>
        <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row>
    <row r="71" spans="1:39" x14ac:dyDescent="0.25">
      <c r="A71" s="5" t="str">
        <f t="shared" si="3"/>
        <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row>
    <row r="72" spans="1:39" x14ac:dyDescent="0.25">
      <c r="A72" s="5" t="str">
        <f t="shared" si="3"/>
        <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row>
    <row r="73" spans="1:39" x14ac:dyDescent="0.25">
      <c r="A73" s="5" t="str">
        <f t="shared" si="3"/>
        <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row>
    <row r="74" spans="1:39" x14ac:dyDescent="0.25">
      <c r="A74" s="5" t="str">
        <f t="shared" si="3"/>
        <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row>
    <row r="75" spans="1:39" x14ac:dyDescent="0.25">
      <c r="A75" s="5" t="str">
        <f t="shared" si="3"/>
        <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row>
    <row r="76" spans="1:39" x14ac:dyDescent="0.25">
      <c r="A76" s="5" t="str">
        <f t="shared" si="3"/>
        <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row>
    <row r="77" spans="1:39" x14ac:dyDescent="0.25">
      <c r="A77" s="5" t="str">
        <f t="shared" si="3"/>
        <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row>
    <row r="78" spans="1:39" x14ac:dyDescent="0.25">
      <c r="A78" s="5" t="str">
        <f t="shared" si="3"/>
        <v/>
      </c>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row>
    <row r="79" spans="1:39" x14ac:dyDescent="0.25">
      <c r="A79" s="5" t="str">
        <f t="shared" si="3"/>
        <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row>
    <row r="80" spans="1:39" x14ac:dyDescent="0.25">
      <c r="A80" s="5" t="str">
        <f t="shared" si="3"/>
        <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row>
    <row r="81" spans="1:39" x14ac:dyDescent="0.25">
      <c r="A81" s="5" t="str">
        <f t="shared" si="3"/>
        <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row>
    <row r="82" spans="1:39" x14ac:dyDescent="0.25">
      <c r="A82" s="5" t="str">
        <f t="shared" si="3"/>
        <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row>
    <row r="83" spans="1:39" x14ac:dyDescent="0.25">
      <c r="A83" s="5" t="str">
        <f t="shared" ref="A83:A114" si="4">CHOOSE(LEN(RIGHT(B83)&amp;RIGHT(K83)&amp;RIGHT(T83)&amp;RIGHT(AE83)&amp;RIGHT(AK83))+1,"","!","!","!","!","")</f>
        <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row>
    <row r="84" spans="1:39" x14ac:dyDescent="0.25">
      <c r="A84" s="5" t="str">
        <f t="shared" si="4"/>
        <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row>
    <row r="85" spans="1:39" x14ac:dyDescent="0.25">
      <c r="A85" s="5" t="str">
        <f t="shared" si="4"/>
        <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row>
    <row r="86" spans="1:39" x14ac:dyDescent="0.25">
      <c r="A86" s="5" t="str">
        <f t="shared" si="4"/>
        <v/>
      </c>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row>
    <row r="87" spans="1:39" x14ac:dyDescent="0.25">
      <c r="A87" s="5" t="str">
        <f t="shared" si="4"/>
        <v/>
      </c>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row>
    <row r="88" spans="1:39" x14ac:dyDescent="0.25">
      <c r="A88" s="5" t="str">
        <f t="shared" si="4"/>
        <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row>
    <row r="89" spans="1:39" x14ac:dyDescent="0.25">
      <c r="A89" s="5" t="str">
        <f t="shared" si="4"/>
        <v/>
      </c>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row>
    <row r="90" spans="1:39" x14ac:dyDescent="0.25">
      <c r="A90" s="5" t="str">
        <f t="shared" si="4"/>
        <v/>
      </c>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row>
    <row r="91" spans="1:39" x14ac:dyDescent="0.25">
      <c r="A91" s="5" t="str">
        <f t="shared" si="4"/>
        <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row>
    <row r="92" spans="1:39" x14ac:dyDescent="0.25">
      <c r="A92" s="5" t="str">
        <f t="shared" si="4"/>
        <v/>
      </c>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row>
    <row r="93" spans="1:39" x14ac:dyDescent="0.25">
      <c r="A93" s="5" t="str">
        <f t="shared" si="4"/>
        <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row>
    <row r="94" spans="1:39" x14ac:dyDescent="0.25">
      <c r="A94" s="5" t="str">
        <f t="shared" si="4"/>
        <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row>
    <row r="95" spans="1:39" x14ac:dyDescent="0.25">
      <c r="A95" s="5" t="str">
        <f t="shared" si="4"/>
        <v/>
      </c>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row>
    <row r="96" spans="1:39" x14ac:dyDescent="0.25">
      <c r="A96" s="5" t="str">
        <f t="shared" si="4"/>
        <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row>
    <row r="97" spans="1:39" x14ac:dyDescent="0.25">
      <c r="A97" s="5" t="str">
        <f t="shared" si="4"/>
        <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row>
    <row r="98" spans="1:39" x14ac:dyDescent="0.25">
      <c r="A98" s="5" t="str">
        <f t="shared" si="4"/>
        <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row>
    <row r="99" spans="1:39" x14ac:dyDescent="0.25">
      <c r="A99" s="5" t="str">
        <f t="shared" si="4"/>
        <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row>
    <row r="100" spans="1:39" x14ac:dyDescent="0.25">
      <c r="A100" s="5" t="str">
        <f t="shared" si="4"/>
        <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row>
    <row r="101" spans="1:39" x14ac:dyDescent="0.25">
      <c r="A101" s="5" t="str">
        <f t="shared" si="4"/>
        <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row>
    <row r="102" spans="1:39" x14ac:dyDescent="0.25">
      <c r="A102" s="5" t="str">
        <f t="shared" si="4"/>
        <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row>
    <row r="103" spans="1:39" x14ac:dyDescent="0.25">
      <c r="A103" s="5" t="str">
        <f t="shared" si="4"/>
        <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row>
    <row r="104" spans="1:39" x14ac:dyDescent="0.25">
      <c r="A104" s="5" t="str">
        <f t="shared" si="4"/>
        <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row>
    <row r="105" spans="1:39" x14ac:dyDescent="0.25">
      <c r="A105" s="5" t="str">
        <f t="shared" si="4"/>
        <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row>
    <row r="106" spans="1:39" x14ac:dyDescent="0.25">
      <c r="A106" s="5" t="str">
        <f t="shared" si="4"/>
        <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row>
    <row r="107" spans="1:39" x14ac:dyDescent="0.25">
      <c r="A107" s="5" t="str">
        <f t="shared" si="4"/>
        <v/>
      </c>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row>
    <row r="108" spans="1:39" x14ac:dyDescent="0.25">
      <c r="A108" s="5" t="str">
        <f t="shared" si="4"/>
        <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row>
    <row r="109" spans="1:39" x14ac:dyDescent="0.25">
      <c r="A109" s="5" t="str">
        <f t="shared" si="4"/>
        <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row>
    <row r="110" spans="1:39" x14ac:dyDescent="0.25">
      <c r="A110" s="5" t="str">
        <f t="shared" si="4"/>
        <v/>
      </c>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row>
    <row r="111" spans="1:39" x14ac:dyDescent="0.25">
      <c r="A111" s="5" t="str">
        <f t="shared" si="4"/>
        <v/>
      </c>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row>
    <row r="112" spans="1:39" x14ac:dyDescent="0.25">
      <c r="A112" s="5" t="str">
        <f t="shared" si="4"/>
        <v/>
      </c>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row>
    <row r="113" spans="1:39" x14ac:dyDescent="0.25">
      <c r="A113" s="5" t="str">
        <f t="shared" si="4"/>
        <v/>
      </c>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row>
    <row r="114" spans="1:39" x14ac:dyDescent="0.25">
      <c r="A114" s="5" t="str">
        <f t="shared" si="4"/>
        <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row>
    <row r="115" spans="1:39" x14ac:dyDescent="0.25">
      <c r="A115" s="5" t="str">
        <f t="shared" ref="A115:A146" si="5">CHOOSE(LEN(RIGHT(B115)&amp;RIGHT(K115)&amp;RIGHT(T115)&amp;RIGHT(AE115)&amp;RIGHT(AK115))+1,"","!","!","!","!","")</f>
        <v/>
      </c>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row>
    <row r="116" spans="1:39" x14ac:dyDescent="0.25">
      <c r="A116" s="5" t="str">
        <f t="shared" si="5"/>
        <v/>
      </c>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row>
    <row r="117" spans="1:39" x14ac:dyDescent="0.25">
      <c r="A117" s="5" t="str">
        <f t="shared" si="5"/>
        <v/>
      </c>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row>
    <row r="118" spans="1:39" x14ac:dyDescent="0.25">
      <c r="A118" s="5" t="str">
        <f t="shared" si="5"/>
        <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row>
    <row r="119" spans="1:39" x14ac:dyDescent="0.25">
      <c r="A119" s="5" t="str">
        <f t="shared" si="5"/>
        <v/>
      </c>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row>
    <row r="120" spans="1:39" x14ac:dyDescent="0.25">
      <c r="A120" s="5" t="str">
        <f t="shared" si="5"/>
        <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row>
    <row r="121" spans="1:39" x14ac:dyDescent="0.25">
      <c r="A121" s="5" t="str">
        <f t="shared" si="5"/>
        <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row>
    <row r="122" spans="1:39" x14ac:dyDescent="0.25">
      <c r="A122" s="5" t="str">
        <f t="shared" si="5"/>
        <v/>
      </c>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row>
    <row r="123" spans="1:39" x14ac:dyDescent="0.25">
      <c r="A123" s="5" t="str">
        <f t="shared" si="5"/>
        <v/>
      </c>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row>
    <row r="124" spans="1:39" x14ac:dyDescent="0.25">
      <c r="A124" s="5" t="str">
        <f t="shared" si="5"/>
        <v/>
      </c>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row>
    <row r="125" spans="1:39" x14ac:dyDescent="0.25">
      <c r="A125" s="5" t="str">
        <f t="shared" si="5"/>
        <v/>
      </c>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row>
    <row r="126" spans="1:39" x14ac:dyDescent="0.25">
      <c r="A126" s="5" t="str">
        <f t="shared" si="5"/>
        <v/>
      </c>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row>
    <row r="127" spans="1:39" x14ac:dyDescent="0.25">
      <c r="A127" s="5" t="str">
        <f t="shared" si="5"/>
        <v/>
      </c>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row>
    <row r="128" spans="1:39" x14ac:dyDescent="0.25">
      <c r="A128" s="5" t="str">
        <f t="shared" si="5"/>
        <v/>
      </c>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row>
    <row r="129" spans="1:39" x14ac:dyDescent="0.25">
      <c r="A129" s="5" t="str">
        <f t="shared" si="5"/>
        <v/>
      </c>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row>
    <row r="130" spans="1:39" x14ac:dyDescent="0.25">
      <c r="A130" s="5" t="str">
        <f t="shared" si="5"/>
        <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row>
    <row r="131" spans="1:39" x14ac:dyDescent="0.25">
      <c r="A131" s="5" t="str">
        <f t="shared" si="5"/>
        <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row>
    <row r="132" spans="1:39" x14ac:dyDescent="0.25">
      <c r="A132" s="5" t="str">
        <f t="shared" si="5"/>
        <v/>
      </c>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row>
    <row r="133" spans="1:39" x14ac:dyDescent="0.25">
      <c r="A133" s="5" t="str">
        <f t="shared" si="5"/>
        <v/>
      </c>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row>
    <row r="134" spans="1:39" x14ac:dyDescent="0.25">
      <c r="A134" s="5" t="str">
        <f t="shared" si="5"/>
        <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row>
    <row r="135" spans="1:39" x14ac:dyDescent="0.25">
      <c r="A135" s="5" t="str">
        <f t="shared" si="5"/>
        <v/>
      </c>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row>
    <row r="136" spans="1:39" x14ac:dyDescent="0.25">
      <c r="A136" s="5" t="str">
        <f t="shared" si="5"/>
        <v/>
      </c>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row>
    <row r="137" spans="1:39" x14ac:dyDescent="0.25">
      <c r="A137" s="5" t="str">
        <f t="shared" si="5"/>
        <v/>
      </c>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row>
    <row r="138" spans="1:39" x14ac:dyDescent="0.25">
      <c r="A138" s="5" t="str">
        <f t="shared" si="5"/>
        <v/>
      </c>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row>
    <row r="139" spans="1:39" x14ac:dyDescent="0.25">
      <c r="A139" s="5" t="str">
        <f t="shared" si="5"/>
        <v/>
      </c>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row>
    <row r="140" spans="1:39" x14ac:dyDescent="0.25">
      <c r="A140" s="5" t="str">
        <f t="shared" si="5"/>
        <v/>
      </c>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row>
    <row r="141" spans="1:39" x14ac:dyDescent="0.25">
      <c r="A141" s="5" t="str">
        <f t="shared" si="5"/>
        <v/>
      </c>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row>
    <row r="142" spans="1:39" x14ac:dyDescent="0.25">
      <c r="A142" s="5" t="str">
        <f t="shared" si="5"/>
        <v/>
      </c>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row>
    <row r="143" spans="1:39" x14ac:dyDescent="0.25">
      <c r="A143" s="5" t="str">
        <f t="shared" si="5"/>
        <v/>
      </c>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row>
    <row r="144" spans="1:39" x14ac:dyDescent="0.25">
      <c r="A144" s="5" t="str">
        <f t="shared" si="5"/>
        <v/>
      </c>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row>
    <row r="145" spans="1:39" x14ac:dyDescent="0.25">
      <c r="A145" s="5" t="str">
        <f t="shared" si="5"/>
        <v/>
      </c>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row>
    <row r="146" spans="1:39" x14ac:dyDescent="0.25">
      <c r="A146" s="5" t="str">
        <f t="shared" si="5"/>
        <v/>
      </c>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row>
    <row r="147" spans="1:39" x14ac:dyDescent="0.25">
      <c r="A147" s="5" t="str">
        <f t="shared" ref="A147:A178" si="6">CHOOSE(LEN(RIGHT(B147)&amp;RIGHT(K147)&amp;RIGHT(T147)&amp;RIGHT(AE147)&amp;RIGHT(AK147))+1,"","!","!","!","!","")</f>
        <v/>
      </c>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row>
    <row r="148" spans="1:39" x14ac:dyDescent="0.25">
      <c r="A148" s="5" t="str">
        <f t="shared" si="6"/>
        <v/>
      </c>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row>
    <row r="149" spans="1:39" x14ac:dyDescent="0.25">
      <c r="A149" s="5" t="str">
        <f t="shared" si="6"/>
        <v/>
      </c>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row>
    <row r="150" spans="1:39" x14ac:dyDescent="0.25">
      <c r="A150" s="5" t="str">
        <f t="shared" si="6"/>
        <v/>
      </c>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row>
    <row r="151" spans="1:39" x14ac:dyDescent="0.25">
      <c r="A151" s="5" t="str">
        <f t="shared" si="6"/>
        <v/>
      </c>
      <c r="B151" s="26"/>
      <c r="C151" s="27"/>
      <c r="D151" s="27"/>
      <c r="E151" s="27"/>
      <c r="F151" s="27"/>
      <c r="G151" s="27"/>
      <c r="H151" s="27"/>
      <c r="I151" s="27"/>
      <c r="J151" s="28"/>
      <c r="K151" s="29"/>
      <c r="L151" s="30"/>
      <c r="M151" s="30"/>
      <c r="N151" s="30"/>
      <c r="O151" s="30"/>
      <c r="P151" s="30"/>
      <c r="Q151" s="30"/>
      <c r="R151" s="30"/>
      <c r="S151" s="31"/>
      <c r="T151" s="26"/>
      <c r="U151" s="27"/>
      <c r="V151" s="27"/>
      <c r="W151" s="27"/>
      <c r="X151" s="27"/>
      <c r="Y151" s="27"/>
      <c r="Z151" s="27"/>
      <c r="AA151" s="27"/>
      <c r="AB151" s="27"/>
      <c r="AC151" s="27"/>
      <c r="AD151" s="28"/>
      <c r="AE151" s="26"/>
      <c r="AF151" s="27"/>
      <c r="AG151" s="27"/>
      <c r="AH151" s="27"/>
      <c r="AI151" s="27"/>
      <c r="AJ151" s="28"/>
      <c r="AK151" s="26"/>
      <c r="AL151" s="27"/>
      <c r="AM151" s="28"/>
    </row>
    <row r="152" spans="1:39" x14ac:dyDescent="0.25">
      <c r="A152" s="5" t="str">
        <f t="shared" si="6"/>
        <v/>
      </c>
      <c r="B152" s="26"/>
      <c r="C152" s="27"/>
      <c r="D152" s="27"/>
      <c r="E152" s="27"/>
      <c r="F152" s="27"/>
      <c r="G152" s="27"/>
      <c r="H152" s="27"/>
      <c r="I152" s="27"/>
      <c r="J152" s="28"/>
      <c r="K152" s="29"/>
      <c r="L152" s="30"/>
      <c r="M152" s="30"/>
      <c r="N152" s="30"/>
      <c r="O152" s="30"/>
      <c r="P152" s="30"/>
      <c r="Q152" s="30"/>
      <c r="R152" s="30"/>
      <c r="S152" s="31"/>
      <c r="T152" s="26"/>
      <c r="U152" s="27"/>
      <c r="V152" s="27"/>
      <c r="W152" s="27"/>
      <c r="X152" s="27"/>
      <c r="Y152" s="27"/>
      <c r="Z152" s="27"/>
      <c r="AA152" s="27"/>
      <c r="AB152" s="27"/>
      <c r="AC152" s="27"/>
      <c r="AD152" s="28"/>
      <c r="AE152" s="26"/>
      <c r="AF152" s="27"/>
      <c r="AG152" s="27"/>
      <c r="AH152" s="27"/>
      <c r="AI152" s="27"/>
      <c r="AJ152" s="28"/>
      <c r="AK152" s="26"/>
      <c r="AL152" s="27"/>
      <c r="AM152" s="28"/>
    </row>
    <row r="153" spans="1:39" x14ac:dyDescent="0.25">
      <c r="A153" s="5" t="str">
        <f t="shared" si="6"/>
        <v/>
      </c>
      <c r="B153" s="26"/>
      <c r="C153" s="27"/>
      <c r="D153" s="27"/>
      <c r="E153" s="27"/>
      <c r="F153" s="27"/>
      <c r="G153" s="27"/>
      <c r="H153" s="27"/>
      <c r="I153" s="27"/>
      <c r="J153" s="28"/>
      <c r="K153" s="29"/>
      <c r="L153" s="30"/>
      <c r="M153" s="30"/>
      <c r="N153" s="30"/>
      <c r="O153" s="30"/>
      <c r="P153" s="30"/>
      <c r="Q153" s="30"/>
      <c r="R153" s="30"/>
      <c r="S153" s="31"/>
      <c r="T153" s="26"/>
      <c r="U153" s="27"/>
      <c r="V153" s="27"/>
      <c r="W153" s="27"/>
      <c r="X153" s="27"/>
      <c r="Y153" s="27"/>
      <c r="Z153" s="27"/>
      <c r="AA153" s="27"/>
      <c r="AB153" s="27"/>
      <c r="AC153" s="27"/>
      <c r="AD153" s="28"/>
      <c r="AE153" s="26"/>
      <c r="AF153" s="27"/>
      <c r="AG153" s="27"/>
      <c r="AH153" s="27"/>
      <c r="AI153" s="27"/>
      <c r="AJ153" s="28"/>
      <c r="AK153" s="26"/>
      <c r="AL153" s="27"/>
      <c r="AM153" s="28"/>
    </row>
    <row r="154" spans="1:39" x14ac:dyDescent="0.25">
      <c r="A154" s="5" t="str">
        <f t="shared" si="6"/>
        <v/>
      </c>
      <c r="B154" s="26"/>
      <c r="C154" s="27"/>
      <c r="D154" s="27"/>
      <c r="E154" s="27"/>
      <c r="F154" s="27"/>
      <c r="G154" s="27"/>
      <c r="H154" s="27"/>
      <c r="I154" s="27"/>
      <c r="J154" s="28"/>
      <c r="K154" s="29"/>
      <c r="L154" s="30"/>
      <c r="M154" s="30"/>
      <c r="N154" s="30"/>
      <c r="O154" s="30"/>
      <c r="P154" s="30"/>
      <c r="Q154" s="30"/>
      <c r="R154" s="30"/>
      <c r="S154" s="31"/>
      <c r="T154" s="26"/>
      <c r="U154" s="27"/>
      <c r="V154" s="27"/>
      <c r="W154" s="27"/>
      <c r="X154" s="27"/>
      <c r="Y154" s="27"/>
      <c r="Z154" s="27"/>
      <c r="AA154" s="27"/>
      <c r="AB154" s="27"/>
      <c r="AC154" s="27"/>
      <c r="AD154" s="28"/>
      <c r="AE154" s="26"/>
      <c r="AF154" s="27"/>
      <c r="AG154" s="27"/>
      <c r="AH154" s="27"/>
      <c r="AI154" s="27"/>
      <c r="AJ154" s="28"/>
      <c r="AK154" s="26"/>
      <c r="AL154" s="27"/>
      <c r="AM154" s="28"/>
    </row>
    <row r="155" spans="1:39" x14ac:dyDescent="0.25">
      <c r="A155" s="5" t="str">
        <f t="shared" si="6"/>
        <v/>
      </c>
      <c r="B155" s="26"/>
      <c r="C155" s="27"/>
      <c r="D155" s="27"/>
      <c r="E155" s="27"/>
      <c r="F155" s="27"/>
      <c r="G155" s="27"/>
      <c r="H155" s="27"/>
      <c r="I155" s="27"/>
      <c r="J155" s="28"/>
      <c r="K155" s="29"/>
      <c r="L155" s="30"/>
      <c r="M155" s="30"/>
      <c r="N155" s="30"/>
      <c r="O155" s="30"/>
      <c r="P155" s="30"/>
      <c r="Q155" s="30"/>
      <c r="R155" s="30"/>
      <c r="S155" s="31"/>
      <c r="T155" s="26"/>
      <c r="U155" s="27"/>
      <c r="V155" s="27"/>
      <c r="W155" s="27"/>
      <c r="X155" s="27"/>
      <c r="Y155" s="27"/>
      <c r="Z155" s="27"/>
      <c r="AA155" s="27"/>
      <c r="AB155" s="27"/>
      <c r="AC155" s="27"/>
      <c r="AD155" s="28"/>
      <c r="AE155" s="26"/>
      <c r="AF155" s="27"/>
      <c r="AG155" s="27"/>
      <c r="AH155" s="27"/>
      <c r="AI155" s="27"/>
      <c r="AJ155" s="28"/>
      <c r="AK155" s="26"/>
      <c r="AL155" s="27"/>
      <c r="AM155" s="28"/>
    </row>
    <row r="156" spans="1:39" x14ac:dyDescent="0.25">
      <c r="A156" s="5" t="str">
        <f t="shared" si="6"/>
        <v/>
      </c>
      <c r="B156" s="26"/>
      <c r="C156" s="27"/>
      <c r="D156" s="27"/>
      <c r="E156" s="27"/>
      <c r="F156" s="27"/>
      <c r="G156" s="27"/>
      <c r="H156" s="27"/>
      <c r="I156" s="27"/>
      <c r="J156" s="28"/>
      <c r="K156" s="29"/>
      <c r="L156" s="30"/>
      <c r="M156" s="30"/>
      <c r="N156" s="30"/>
      <c r="O156" s="30"/>
      <c r="P156" s="30"/>
      <c r="Q156" s="30"/>
      <c r="R156" s="30"/>
      <c r="S156" s="31"/>
      <c r="T156" s="26"/>
      <c r="U156" s="27"/>
      <c r="V156" s="27"/>
      <c r="W156" s="27"/>
      <c r="X156" s="27"/>
      <c r="Y156" s="27"/>
      <c r="Z156" s="27"/>
      <c r="AA156" s="27"/>
      <c r="AB156" s="27"/>
      <c r="AC156" s="27"/>
      <c r="AD156" s="28"/>
      <c r="AE156" s="26"/>
      <c r="AF156" s="27"/>
      <c r="AG156" s="27"/>
      <c r="AH156" s="27"/>
      <c r="AI156" s="27"/>
      <c r="AJ156" s="28"/>
      <c r="AK156" s="26"/>
      <c r="AL156" s="27"/>
      <c r="AM156" s="28"/>
    </row>
    <row r="157" spans="1:39" x14ac:dyDescent="0.25">
      <c r="A157" s="5" t="str">
        <f t="shared" si="6"/>
        <v/>
      </c>
      <c r="B157" s="26"/>
      <c r="C157" s="27"/>
      <c r="D157" s="27"/>
      <c r="E157" s="27"/>
      <c r="F157" s="27"/>
      <c r="G157" s="27"/>
      <c r="H157" s="27"/>
      <c r="I157" s="27"/>
      <c r="J157" s="28"/>
      <c r="K157" s="29"/>
      <c r="L157" s="30"/>
      <c r="M157" s="30"/>
      <c r="N157" s="30"/>
      <c r="O157" s="30"/>
      <c r="P157" s="30"/>
      <c r="Q157" s="30"/>
      <c r="R157" s="30"/>
      <c r="S157" s="31"/>
      <c r="T157" s="26"/>
      <c r="U157" s="27"/>
      <c r="V157" s="27"/>
      <c r="W157" s="27"/>
      <c r="X157" s="27"/>
      <c r="Y157" s="27"/>
      <c r="Z157" s="27"/>
      <c r="AA157" s="27"/>
      <c r="AB157" s="27"/>
      <c r="AC157" s="27"/>
      <c r="AD157" s="28"/>
      <c r="AE157" s="26"/>
      <c r="AF157" s="27"/>
      <c r="AG157" s="27"/>
      <c r="AH157" s="27"/>
      <c r="AI157" s="27"/>
      <c r="AJ157" s="28"/>
      <c r="AK157" s="26"/>
      <c r="AL157" s="27"/>
      <c r="AM157" s="28"/>
    </row>
    <row r="158" spans="1:39" x14ac:dyDescent="0.25">
      <c r="A158" s="5" t="str">
        <f t="shared" si="6"/>
        <v/>
      </c>
      <c r="B158" s="26"/>
      <c r="C158" s="27"/>
      <c r="D158" s="27"/>
      <c r="E158" s="27"/>
      <c r="F158" s="27"/>
      <c r="G158" s="27"/>
      <c r="H158" s="27"/>
      <c r="I158" s="27"/>
      <c r="J158" s="28"/>
      <c r="K158" s="29"/>
      <c r="L158" s="30"/>
      <c r="M158" s="30"/>
      <c r="N158" s="30"/>
      <c r="O158" s="30"/>
      <c r="P158" s="30"/>
      <c r="Q158" s="30"/>
      <c r="R158" s="30"/>
      <c r="S158" s="31"/>
      <c r="T158" s="26"/>
      <c r="U158" s="27"/>
      <c r="V158" s="27"/>
      <c r="W158" s="27"/>
      <c r="X158" s="27"/>
      <c r="Y158" s="27"/>
      <c r="Z158" s="27"/>
      <c r="AA158" s="27"/>
      <c r="AB158" s="27"/>
      <c r="AC158" s="27"/>
      <c r="AD158" s="28"/>
      <c r="AE158" s="26"/>
      <c r="AF158" s="27"/>
      <c r="AG158" s="27"/>
      <c r="AH158" s="27"/>
      <c r="AI158" s="27"/>
      <c r="AJ158" s="28"/>
      <c r="AK158" s="26"/>
      <c r="AL158" s="27"/>
      <c r="AM158" s="28"/>
    </row>
    <row r="159" spans="1:39" x14ac:dyDescent="0.25">
      <c r="A159" s="5" t="str">
        <f t="shared" si="6"/>
        <v/>
      </c>
      <c r="B159" s="26"/>
      <c r="C159" s="27"/>
      <c r="D159" s="27"/>
      <c r="E159" s="27"/>
      <c r="F159" s="27"/>
      <c r="G159" s="27"/>
      <c r="H159" s="27"/>
      <c r="I159" s="27"/>
      <c r="J159" s="28"/>
      <c r="K159" s="29"/>
      <c r="L159" s="30"/>
      <c r="M159" s="30"/>
      <c r="N159" s="30"/>
      <c r="O159" s="30"/>
      <c r="P159" s="30"/>
      <c r="Q159" s="30"/>
      <c r="R159" s="30"/>
      <c r="S159" s="31"/>
      <c r="T159" s="26"/>
      <c r="U159" s="27"/>
      <c r="V159" s="27"/>
      <c r="W159" s="27"/>
      <c r="X159" s="27"/>
      <c r="Y159" s="27"/>
      <c r="Z159" s="27"/>
      <c r="AA159" s="27"/>
      <c r="AB159" s="27"/>
      <c r="AC159" s="27"/>
      <c r="AD159" s="28"/>
      <c r="AE159" s="26"/>
      <c r="AF159" s="27"/>
      <c r="AG159" s="27"/>
      <c r="AH159" s="27"/>
      <c r="AI159" s="27"/>
      <c r="AJ159" s="28"/>
      <c r="AK159" s="26"/>
      <c r="AL159" s="27"/>
      <c r="AM159" s="28"/>
    </row>
    <row r="160" spans="1:39" x14ac:dyDescent="0.25">
      <c r="A160" s="5" t="str">
        <f t="shared" si="6"/>
        <v/>
      </c>
      <c r="B160" s="26"/>
      <c r="C160" s="27"/>
      <c r="D160" s="27"/>
      <c r="E160" s="27"/>
      <c r="F160" s="27"/>
      <c r="G160" s="27"/>
      <c r="H160" s="27"/>
      <c r="I160" s="27"/>
      <c r="J160" s="28"/>
      <c r="K160" s="29"/>
      <c r="L160" s="30"/>
      <c r="M160" s="30"/>
      <c r="N160" s="30"/>
      <c r="O160" s="30"/>
      <c r="P160" s="30"/>
      <c r="Q160" s="30"/>
      <c r="R160" s="30"/>
      <c r="S160" s="31"/>
      <c r="T160" s="26"/>
      <c r="U160" s="27"/>
      <c r="V160" s="27"/>
      <c r="W160" s="27"/>
      <c r="X160" s="27"/>
      <c r="Y160" s="27"/>
      <c r="Z160" s="27"/>
      <c r="AA160" s="27"/>
      <c r="AB160" s="27"/>
      <c r="AC160" s="27"/>
      <c r="AD160" s="28"/>
      <c r="AE160" s="26"/>
      <c r="AF160" s="27"/>
      <c r="AG160" s="27"/>
      <c r="AH160" s="27"/>
      <c r="AI160" s="27"/>
      <c r="AJ160" s="28"/>
      <c r="AK160" s="26"/>
      <c r="AL160" s="27"/>
      <c r="AM160" s="28"/>
    </row>
    <row r="161" spans="1:39" x14ac:dyDescent="0.25">
      <c r="A161" s="5" t="str">
        <f t="shared" si="6"/>
        <v/>
      </c>
      <c r="B161" s="26"/>
      <c r="C161" s="27"/>
      <c r="D161" s="27"/>
      <c r="E161" s="27"/>
      <c r="F161" s="27"/>
      <c r="G161" s="27"/>
      <c r="H161" s="27"/>
      <c r="I161" s="27"/>
      <c r="J161" s="28"/>
      <c r="K161" s="29"/>
      <c r="L161" s="30"/>
      <c r="M161" s="30"/>
      <c r="N161" s="30"/>
      <c r="O161" s="30"/>
      <c r="P161" s="30"/>
      <c r="Q161" s="30"/>
      <c r="R161" s="30"/>
      <c r="S161" s="31"/>
      <c r="T161" s="26"/>
      <c r="U161" s="27"/>
      <c r="V161" s="27"/>
      <c r="W161" s="27"/>
      <c r="X161" s="27"/>
      <c r="Y161" s="27"/>
      <c r="Z161" s="27"/>
      <c r="AA161" s="27"/>
      <c r="AB161" s="27"/>
      <c r="AC161" s="27"/>
      <c r="AD161" s="28"/>
      <c r="AE161" s="26"/>
      <c r="AF161" s="27"/>
      <c r="AG161" s="27"/>
      <c r="AH161" s="27"/>
      <c r="AI161" s="27"/>
      <c r="AJ161" s="28"/>
      <c r="AK161" s="26"/>
      <c r="AL161" s="27"/>
      <c r="AM161" s="28"/>
    </row>
    <row r="162" spans="1:39" x14ac:dyDescent="0.25">
      <c r="A162" s="5" t="str">
        <f t="shared" si="6"/>
        <v/>
      </c>
      <c r="B162" s="26"/>
      <c r="C162" s="27"/>
      <c r="D162" s="27"/>
      <c r="E162" s="27"/>
      <c r="F162" s="27"/>
      <c r="G162" s="27"/>
      <c r="H162" s="27"/>
      <c r="I162" s="27"/>
      <c r="J162" s="28"/>
      <c r="K162" s="29"/>
      <c r="L162" s="30"/>
      <c r="M162" s="30"/>
      <c r="N162" s="30"/>
      <c r="O162" s="30"/>
      <c r="P162" s="30"/>
      <c r="Q162" s="30"/>
      <c r="R162" s="30"/>
      <c r="S162" s="31"/>
      <c r="T162" s="26"/>
      <c r="U162" s="27"/>
      <c r="V162" s="27"/>
      <c r="W162" s="27"/>
      <c r="X162" s="27"/>
      <c r="Y162" s="27"/>
      <c r="Z162" s="27"/>
      <c r="AA162" s="27"/>
      <c r="AB162" s="27"/>
      <c r="AC162" s="27"/>
      <c r="AD162" s="28"/>
      <c r="AE162" s="26"/>
      <c r="AF162" s="27"/>
      <c r="AG162" s="27"/>
      <c r="AH162" s="27"/>
      <c r="AI162" s="27"/>
      <c r="AJ162" s="28"/>
      <c r="AK162" s="26"/>
      <c r="AL162" s="27"/>
      <c r="AM162" s="28"/>
    </row>
    <row r="163" spans="1:39" x14ac:dyDescent="0.25">
      <c r="A163" s="5" t="str">
        <f t="shared" si="6"/>
        <v/>
      </c>
      <c r="B163" s="26"/>
      <c r="C163" s="27"/>
      <c r="D163" s="27"/>
      <c r="E163" s="27"/>
      <c r="F163" s="27"/>
      <c r="G163" s="27"/>
      <c r="H163" s="27"/>
      <c r="I163" s="27"/>
      <c r="J163" s="28"/>
      <c r="K163" s="29"/>
      <c r="L163" s="30"/>
      <c r="M163" s="30"/>
      <c r="N163" s="30"/>
      <c r="O163" s="30"/>
      <c r="P163" s="30"/>
      <c r="Q163" s="30"/>
      <c r="R163" s="30"/>
      <c r="S163" s="31"/>
      <c r="T163" s="26"/>
      <c r="U163" s="27"/>
      <c r="V163" s="27"/>
      <c r="W163" s="27"/>
      <c r="X163" s="27"/>
      <c r="Y163" s="27"/>
      <c r="Z163" s="27"/>
      <c r="AA163" s="27"/>
      <c r="AB163" s="27"/>
      <c r="AC163" s="27"/>
      <c r="AD163" s="28"/>
      <c r="AE163" s="26"/>
      <c r="AF163" s="27"/>
      <c r="AG163" s="27"/>
      <c r="AH163" s="27"/>
      <c r="AI163" s="27"/>
      <c r="AJ163" s="28"/>
      <c r="AK163" s="26"/>
      <c r="AL163" s="27"/>
      <c r="AM163" s="28"/>
    </row>
    <row r="164" spans="1:39" x14ac:dyDescent="0.25">
      <c r="A164" s="5" t="str">
        <f t="shared" si="6"/>
        <v/>
      </c>
      <c r="B164" s="26"/>
      <c r="C164" s="27"/>
      <c r="D164" s="27"/>
      <c r="E164" s="27"/>
      <c r="F164" s="27"/>
      <c r="G164" s="27"/>
      <c r="H164" s="27"/>
      <c r="I164" s="27"/>
      <c r="J164" s="28"/>
      <c r="K164" s="29"/>
      <c r="L164" s="30"/>
      <c r="M164" s="30"/>
      <c r="N164" s="30"/>
      <c r="O164" s="30"/>
      <c r="P164" s="30"/>
      <c r="Q164" s="30"/>
      <c r="R164" s="30"/>
      <c r="S164" s="31"/>
      <c r="T164" s="26"/>
      <c r="U164" s="27"/>
      <c r="V164" s="27"/>
      <c r="W164" s="27"/>
      <c r="X164" s="27"/>
      <c r="Y164" s="27"/>
      <c r="Z164" s="27"/>
      <c r="AA164" s="27"/>
      <c r="AB164" s="27"/>
      <c r="AC164" s="27"/>
      <c r="AD164" s="28"/>
      <c r="AE164" s="26"/>
      <c r="AF164" s="27"/>
      <c r="AG164" s="27"/>
      <c r="AH164" s="27"/>
      <c r="AI164" s="27"/>
      <c r="AJ164" s="28"/>
      <c r="AK164" s="26"/>
      <c r="AL164" s="27"/>
      <c r="AM164" s="28"/>
    </row>
    <row r="165" spans="1:39" x14ac:dyDescent="0.25">
      <c r="A165" s="5" t="str">
        <f t="shared" si="6"/>
        <v/>
      </c>
      <c r="B165" s="26"/>
      <c r="C165" s="27"/>
      <c r="D165" s="27"/>
      <c r="E165" s="27"/>
      <c r="F165" s="27"/>
      <c r="G165" s="27"/>
      <c r="H165" s="27"/>
      <c r="I165" s="27"/>
      <c r="J165" s="28"/>
      <c r="K165" s="29"/>
      <c r="L165" s="30"/>
      <c r="M165" s="30"/>
      <c r="N165" s="30"/>
      <c r="O165" s="30"/>
      <c r="P165" s="30"/>
      <c r="Q165" s="30"/>
      <c r="R165" s="30"/>
      <c r="S165" s="31"/>
      <c r="T165" s="26"/>
      <c r="U165" s="27"/>
      <c r="V165" s="27"/>
      <c r="W165" s="27"/>
      <c r="X165" s="27"/>
      <c r="Y165" s="27"/>
      <c r="Z165" s="27"/>
      <c r="AA165" s="27"/>
      <c r="AB165" s="27"/>
      <c r="AC165" s="27"/>
      <c r="AD165" s="28"/>
      <c r="AE165" s="26"/>
      <c r="AF165" s="27"/>
      <c r="AG165" s="27"/>
      <c r="AH165" s="27"/>
      <c r="AI165" s="27"/>
      <c r="AJ165" s="28"/>
      <c r="AK165" s="26"/>
      <c r="AL165" s="27"/>
      <c r="AM165" s="28"/>
    </row>
    <row r="166" spans="1:39" x14ac:dyDescent="0.25">
      <c r="A166" s="5" t="str">
        <f t="shared" si="6"/>
        <v/>
      </c>
      <c r="B166" s="26"/>
      <c r="C166" s="27"/>
      <c r="D166" s="27"/>
      <c r="E166" s="27"/>
      <c r="F166" s="27"/>
      <c r="G166" s="27"/>
      <c r="H166" s="27"/>
      <c r="I166" s="27"/>
      <c r="J166" s="28"/>
      <c r="K166" s="29"/>
      <c r="L166" s="30"/>
      <c r="M166" s="30"/>
      <c r="N166" s="30"/>
      <c r="O166" s="30"/>
      <c r="P166" s="30"/>
      <c r="Q166" s="30"/>
      <c r="R166" s="30"/>
      <c r="S166" s="31"/>
      <c r="T166" s="26"/>
      <c r="U166" s="27"/>
      <c r="V166" s="27"/>
      <c r="W166" s="27"/>
      <c r="X166" s="27"/>
      <c r="Y166" s="27"/>
      <c r="Z166" s="27"/>
      <c r="AA166" s="27"/>
      <c r="AB166" s="27"/>
      <c r="AC166" s="27"/>
      <c r="AD166" s="28"/>
      <c r="AE166" s="26"/>
      <c r="AF166" s="27"/>
      <c r="AG166" s="27"/>
      <c r="AH166" s="27"/>
      <c r="AI166" s="27"/>
      <c r="AJ166" s="28"/>
      <c r="AK166" s="26"/>
      <c r="AL166" s="27"/>
      <c r="AM166" s="28"/>
    </row>
    <row r="167" spans="1:39" x14ac:dyDescent="0.25">
      <c r="A167" s="5" t="str">
        <f t="shared" si="6"/>
        <v/>
      </c>
      <c r="B167" s="26"/>
      <c r="C167" s="27"/>
      <c r="D167" s="27"/>
      <c r="E167" s="27"/>
      <c r="F167" s="27"/>
      <c r="G167" s="27"/>
      <c r="H167" s="27"/>
      <c r="I167" s="27"/>
      <c r="J167" s="28"/>
      <c r="K167" s="29"/>
      <c r="L167" s="30"/>
      <c r="M167" s="30"/>
      <c r="N167" s="30"/>
      <c r="O167" s="30"/>
      <c r="P167" s="30"/>
      <c r="Q167" s="30"/>
      <c r="R167" s="30"/>
      <c r="S167" s="31"/>
      <c r="T167" s="26"/>
      <c r="U167" s="27"/>
      <c r="V167" s="27"/>
      <c r="W167" s="27"/>
      <c r="X167" s="27"/>
      <c r="Y167" s="27"/>
      <c r="Z167" s="27"/>
      <c r="AA167" s="27"/>
      <c r="AB167" s="27"/>
      <c r="AC167" s="27"/>
      <c r="AD167" s="28"/>
      <c r="AE167" s="26"/>
      <c r="AF167" s="27"/>
      <c r="AG167" s="27"/>
      <c r="AH167" s="27"/>
      <c r="AI167" s="27"/>
      <c r="AJ167" s="28"/>
      <c r="AK167" s="26"/>
      <c r="AL167" s="27"/>
      <c r="AM167" s="28"/>
    </row>
    <row r="168" spans="1:39" x14ac:dyDescent="0.25">
      <c r="A168" s="5" t="str">
        <f t="shared" si="6"/>
        <v/>
      </c>
      <c r="B168" s="26"/>
      <c r="C168" s="27"/>
      <c r="D168" s="27"/>
      <c r="E168" s="27"/>
      <c r="F168" s="27"/>
      <c r="G168" s="27"/>
      <c r="H168" s="27"/>
      <c r="I168" s="27"/>
      <c r="J168" s="28"/>
      <c r="K168" s="29"/>
      <c r="L168" s="30"/>
      <c r="M168" s="30"/>
      <c r="N168" s="30"/>
      <c r="O168" s="30"/>
      <c r="P168" s="30"/>
      <c r="Q168" s="30"/>
      <c r="R168" s="30"/>
      <c r="S168" s="31"/>
      <c r="T168" s="26"/>
      <c r="U168" s="27"/>
      <c r="V168" s="27"/>
      <c r="W168" s="27"/>
      <c r="X168" s="27"/>
      <c r="Y168" s="27"/>
      <c r="Z168" s="27"/>
      <c r="AA168" s="27"/>
      <c r="AB168" s="27"/>
      <c r="AC168" s="27"/>
      <c r="AD168" s="28"/>
      <c r="AE168" s="26"/>
      <c r="AF168" s="27"/>
      <c r="AG168" s="27"/>
      <c r="AH168" s="27"/>
      <c r="AI168" s="27"/>
      <c r="AJ168" s="28"/>
      <c r="AK168" s="26"/>
      <c r="AL168" s="27"/>
      <c r="AM168" s="28"/>
    </row>
    <row r="169" spans="1:39" x14ac:dyDescent="0.25">
      <c r="A169" s="5" t="str">
        <f t="shared" si="6"/>
        <v/>
      </c>
      <c r="B169" s="26"/>
      <c r="C169" s="27"/>
      <c r="D169" s="27"/>
      <c r="E169" s="27"/>
      <c r="F169" s="27"/>
      <c r="G169" s="27"/>
      <c r="H169" s="27"/>
      <c r="I169" s="27"/>
      <c r="J169" s="28"/>
      <c r="K169" s="29"/>
      <c r="L169" s="30"/>
      <c r="M169" s="30"/>
      <c r="N169" s="30"/>
      <c r="O169" s="30"/>
      <c r="P169" s="30"/>
      <c r="Q169" s="30"/>
      <c r="R169" s="30"/>
      <c r="S169" s="31"/>
      <c r="T169" s="26"/>
      <c r="U169" s="27"/>
      <c r="V169" s="27"/>
      <c r="W169" s="27"/>
      <c r="X169" s="27"/>
      <c r="Y169" s="27"/>
      <c r="Z169" s="27"/>
      <c r="AA169" s="27"/>
      <c r="AB169" s="27"/>
      <c r="AC169" s="27"/>
      <c r="AD169" s="28"/>
      <c r="AE169" s="26"/>
      <c r="AF169" s="27"/>
      <c r="AG169" s="27"/>
      <c r="AH169" s="27"/>
      <c r="AI169" s="27"/>
      <c r="AJ169" s="28"/>
      <c r="AK169" s="26"/>
      <c r="AL169" s="27"/>
      <c r="AM169" s="28"/>
    </row>
    <row r="170" spans="1:39" x14ac:dyDescent="0.25">
      <c r="A170" s="5" t="str">
        <f t="shared" si="6"/>
        <v/>
      </c>
      <c r="B170" s="26"/>
      <c r="C170" s="27"/>
      <c r="D170" s="27"/>
      <c r="E170" s="27"/>
      <c r="F170" s="27"/>
      <c r="G170" s="27"/>
      <c r="H170" s="27"/>
      <c r="I170" s="27"/>
      <c r="J170" s="28"/>
      <c r="K170" s="29"/>
      <c r="L170" s="30"/>
      <c r="M170" s="30"/>
      <c r="N170" s="30"/>
      <c r="O170" s="30"/>
      <c r="P170" s="30"/>
      <c r="Q170" s="30"/>
      <c r="R170" s="30"/>
      <c r="S170" s="31"/>
      <c r="T170" s="26"/>
      <c r="U170" s="27"/>
      <c r="V170" s="27"/>
      <c r="W170" s="27"/>
      <c r="X170" s="27"/>
      <c r="Y170" s="27"/>
      <c r="Z170" s="27"/>
      <c r="AA170" s="27"/>
      <c r="AB170" s="27"/>
      <c r="AC170" s="27"/>
      <c r="AD170" s="28"/>
      <c r="AE170" s="26"/>
      <c r="AF170" s="27"/>
      <c r="AG170" s="27"/>
      <c r="AH170" s="27"/>
      <c r="AI170" s="27"/>
      <c r="AJ170" s="28"/>
      <c r="AK170" s="26"/>
      <c r="AL170" s="27"/>
      <c r="AM170" s="28"/>
    </row>
    <row r="171" spans="1:39" x14ac:dyDescent="0.25">
      <c r="A171" s="5" t="str">
        <f t="shared" si="6"/>
        <v/>
      </c>
      <c r="B171" s="26"/>
      <c r="C171" s="27"/>
      <c r="D171" s="27"/>
      <c r="E171" s="27"/>
      <c r="F171" s="27"/>
      <c r="G171" s="27"/>
      <c r="H171" s="27"/>
      <c r="I171" s="27"/>
      <c r="J171" s="28"/>
      <c r="K171" s="29"/>
      <c r="L171" s="30"/>
      <c r="M171" s="30"/>
      <c r="N171" s="30"/>
      <c r="O171" s="30"/>
      <c r="P171" s="30"/>
      <c r="Q171" s="30"/>
      <c r="R171" s="30"/>
      <c r="S171" s="31"/>
      <c r="T171" s="26"/>
      <c r="U171" s="27"/>
      <c r="V171" s="27"/>
      <c r="W171" s="27"/>
      <c r="X171" s="27"/>
      <c r="Y171" s="27"/>
      <c r="Z171" s="27"/>
      <c r="AA171" s="27"/>
      <c r="AB171" s="27"/>
      <c r="AC171" s="27"/>
      <c r="AD171" s="28"/>
      <c r="AE171" s="26"/>
      <c r="AF171" s="27"/>
      <c r="AG171" s="27"/>
      <c r="AH171" s="27"/>
      <c r="AI171" s="27"/>
      <c r="AJ171" s="28"/>
      <c r="AK171" s="26"/>
      <c r="AL171" s="27"/>
      <c r="AM171" s="28"/>
    </row>
    <row r="172" spans="1:39" x14ac:dyDescent="0.25">
      <c r="A172" s="5" t="str">
        <f t="shared" si="6"/>
        <v/>
      </c>
      <c r="B172" s="26"/>
      <c r="C172" s="27"/>
      <c r="D172" s="27"/>
      <c r="E172" s="27"/>
      <c r="F172" s="27"/>
      <c r="G172" s="27"/>
      <c r="H172" s="27"/>
      <c r="I172" s="27"/>
      <c r="J172" s="28"/>
      <c r="K172" s="29"/>
      <c r="L172" s="30"/>
      <c r="M172" s="30"/>
      <c r="N172" s="30"/>
      <c r="O172" s="30"/>
      <c r="P172" s="30"/>
      <c r="Q172" s="30"/>
      <c r="R172" s="30"/>
      <c r="S172" s="31"/>
      <c r="T172" s="26"/>
      <c r="U172" s="27"/>
      <c r="V172" s="27"/>
      <c r="W172" s="27"/>
      <c r="X172" s="27"/>
      <c r="Y172" s="27"/>
      <c r="Z172" s="27"/>
      <c r="AA172" s="27"/>
      <c r="AB172" s="27"/>
      <c r="AC172" s="27"/>
      <c r="AD172" s="28"/>
      <c r="AE172" s="26"/>
      <c r="AF172" s="27"/>
      <c r="AG172" s="27"/>
      <c r="AH172" s="27"/>
      <c r="AI172" s="27"/>
      <c r="AJ172" s="28"/>
      <c r="AK172" s="26"/>
      <c r="AL172" s="27"/>
      <c r="AM172" s="28"/>
    </row>
    <row r="173" spans="1:39" x14ac:dyDescent="0.25">
      <c r="A173" s="5" t="str">
        <f t="shared" si="6"/>
        <v/>
      </c>
      <c r="B173" s="26"/>
      <c r="C173" s="27"/>
      <c r="D173" s="27"/>
      <c r="E173" s="27"/>
      <c r="F173" s="27"/>
      <c r="G173" s="27"/>
      <c r="H173" s="27"/>
      <c r="I173" s="27"/>
      <c r="J173" s="28"/>
      <c r="K173" s="29"/>
      <c r="L173" s="30"/>
      <c r="M173" s="30"/>
      <c r="N173" s="30"/>
      <c r="O173" s="30"/>
      <c r="P173" s="30"/>
      <c r="Q173" s="30"/>
      <c r="R173" s="30"/>
      <c r="S173" s="31"/>
      <c r="T173" s="26"/>
      <c r="U173" s="27"/>
      <c r="V173" s="27"/>
      <c r="W173" s="27"/>
      <c r="X173" s="27"/>
      <c r="Y173" s="27"/>
      <c r="Z173" s="27"/>
      <c r="AA173" s="27"/>
      <c r="AB173" s="27"/>
      <c r="AC173" s="27"/>
      <c r="AD173" s="28"/>
      <c r="AE173" s="26"/>
      <c r="AF173" s="27"/>
      <c r="AG173" s="27"/>
      <c r="AH173" s="27"/>
      <c r="AI173" s="27"/>
      <c r="AJ173" s="28"/>
      <c r="AK173" s="26"/>
      <c r="AL173" s="27"/>
      <c r="AM173" s="28"/>
    </row>
    <row r="174" spans="1:39" x14ac:dyDescent="0.25">
      <c r="A174" s="5" t="str">
        <f t="shared" si="6"/>
        <v/>
      </c>
      <c r="B174" s="26"/>
      <c r="C174" s="27"/>
      <c r="D174" s="27"/>
      <c r="E174" s="27"/>
      <c r="F174" s="27"/>
      <c r="G174" s="27"/>
      <c r="H174" s="27"/>
      <c r="I174" s="27"/>
      <c r="J174" s="28"/>
      <c r="K174" s="29"/>
      <c r="L174" s="30"/>
      <c r="M174" s="30"/>
      <c r="N174" s="30"/>
      <c r="O174" s="30"/>
      <c r="P174" s="30"/>
      <c r="Q174" s="30"/>
      <c r="R174" s="30"/>
      <c r="S174" s="31"/>
      <c r="T174" s="26"/>
      <c r="U174" s="27"/>
      <c r="V174" s="27"/>
      <c r="W174" s="27"/>
      <c r="X174" s="27"/>
      <c r="Y174" s="27"/>
      <c r="Z174" s="27"/>
      <c r="AA174" s="27"/>
      <c r="AB174" s="27"/>
      <c r="AC174" s="27"/>
      <c r="AD174" s="28"/>
      <c r="AE174" s="26"/>
      <c r="AF174" s="27"/>
      <c r="AG174" s="27"/>
      <c r="AH174" s="27"/>
      <c r="AI174" s="27"/>
      <c r="AJ174" s="28"/>
      <c r="AK174" s="26"/>
      <c r="AL174" s="27"/>
      <c r="AM174" s="28"/>
    </row>
    <row r="175" spans="1:39" x14ac:dyDescent="0.25">
      <c r="A175" s="5" t="str">
        <f t="shared" si="6"/>
        <v/>
      </c>
      <c r="B175" s="26"/>
      <c r="C175" s="27"/>
      <c r="D175" s="27"/>
      <c r="E175" s="27"/>
      <c r="F175" s="27"/>
      <c r="G175" s="27"/>
      <c r="H175" s="27"/>
      <c r="I175" s="27"/>
      <c r="J175" s="28"/>
      <c r="K175" s="29"/>
      <c r="L175" s="30"/>
      <c r="M175" s="30"/>
      <c r="N175" s="30"/>
      <c r="O175" s="30"/>
      <c r="P175" s="30"/>
      <c r="Q175" s="30"/>
      <c r="R175" s="30"/>
      <c r="S175" s="31"/>
      <c r="T175" s="26"/>
      <c r="U175" s="27"/>
      <c r="V175" s="27"/>
      <c r="W175" s="27"/>
      <c r="X175" s="27"/>
      <c r="Y175" s="27"/>
      <c r="Z175" s="27"/>
      <c r="AA175" s="27"/>
      <c r="AB175" s="27"/>
      <c r="AC175" s="27"/>
      <c r="AD175" s="28"/>
      <c r="AE175" s="26"/>
      <c r="AF175" s="27"/>
      <c r="AG175" s="27"/>
      <c r="AH175" s="27"/>
      <c r="AI175" s="27"/>
      <c r="AJ175" s="28"/>
      <c r="AK175" s="26"/>
      <c r="AL175" s="27"/>
      <c r="AM175" s="28"/>
    </row>
    <row r="176" spans="1:39" x14ac:dyDescent="0.25">
      <c r="A176" s="5" t="str">
        <f t="shared" si="6"/>
        <v/>
      </c>
      <c r="B176" s="26"/>
      <c r="C176" s="27"/>
      <c r="D176" s="27"/>
      <c r="E176" s="27"/>
      <c r="F176" s="27"/>
      <c r="G176" s="27"/>
      <c r="H176" s="27"/>
      <c r="I176" s="27"/>
      <c r="J176" s="28"/>
      <c r="K176" s="29"/>
      <c r="L176" s="30"/>
      <c r="M176" s="30"/>
      <c r="N176" s="30"/>
      <c r="O176" s="30"/>
      <c r="P176" s="30"/>
      <c r="Q176" s="30"/>
      <c r="R176" s="30"/>
      <c r="S176" s="31"/>
      <c r="T176" s="26"/>
      <c r="U176" s="27"/>
      <c r="V176" s="27"/>
      <c r="W176" s="27"/>
      <c r="X176" s="27"/>
      <c r="Y176" s="27"/>
      <c r="Z176" s="27"/>
      <c r="AA176" s="27"/>
      <c r="AB176" s="27"/>
      <c r="AC176" s="27"/>
      <c r="AD176" s="28"/>
      <c r="AE176" s="26"/>
      <c r="AF176" s="27"/>
      <c r="AG176" s="27"/>
      <c r="AH176" s="27"/>
      <c r="AI176" s="27"/>
      <c r="AJ176" s="28"/>
      <c r="AK176" s="26"/>
      <c r="AL176" s="27"/>
      <c r="AM176" s="28"/>
    </row>
    <row r="177" spans="1:39" x14ac:dyDescent="0.25">
      <c r="A177" s="5" t="str">
        <f t="shared" si="6"/>
        <v/>
      </c>
      <c r="B177" s="26"/>
      <c r="C177" s="27"/>
      <c r="D177" s="27"/>
      <c r="E177" s="27"/>
      <c r="F177" s="27"/>
      <c r="G177" s="27"/>
      <c r="H177" s="27"/>
      <c r="I177" s="27"/>
      <c r="J177" s="28"/>
      <c r="K177" s="29"/>
      <c r="L177" s="30"/>
      <c r="M177" s="30"/>
      <c r="N177" s="30"/>
      <c r="O177" s="30"/>
      <c r="P177" s="30"/>
      <c r="Q177" s="30"/>
      <c r="R177" s="30"/>
      <c r="S177" s="31"/>
      <c r="T177" s="26"/>
      <c r="U177" s="27"/>
      <c r="V177" s="27"/>
      <c r="W177" s="27"/>
      <c r="X177" s="27"/>
      <c r="Y177" s="27"/>
      <c r="Z177" s="27"/>
      <c r="AA177" s="27"/>
      <c r="AB177" s="27"/>
      <c r="AC177" s="27"/>
      <c r="AD177" s="28"/>
      <c r="AE177" s="26"/>
      <c r="AF177" s="27"/>
      <c r="AG177" s="27"/>
      <c r="AH177" s="27"/>
      <c r="AI177" s="27"/>
      <c r="AJ177" s="28"/>
      <c r="AK177" s="26"/>
      <c r="AL177" s="27"/>
      <c r="AM177" s="28"/>
    </row>
    <row r="178" spans="1:39" x14ac:dyDescent="0.25">
      <c r="A178" s="5" t="str">
        <f t="shared" si="6"/>
        <v/>
      </c>
      <c r="B178" s="26"/>
      <c r="C178" s="27"/>
      <c r="D178" s="27"/>
      <c r="E178" s="27"/>
      <c r="F178" s="27"/>
      <c r="G178" s="27"/>
      <c r="H178" s="27"/>
      <c r="I178" s="27"/>
      <c r="J178" s="28"/>
      <c r="K178" s="29"/>
      <c r="L178" s="30"/>
      <c r="M178" s="30"/>
      <c r="N178" s="30"/>
      <c r="O178" s="30"/>
      <c r="P178" s="30"/>
      <c r="Q178" s="30"/>
      <c r="R178" s="30"/>
      <c r="S178" s="31"/>
      <c r="T178" s="26"/>
      <c r="U178" s="27"/>
      <c r="V178" s="27"/>
      <c r="W178" s="27"/>
      <c r="X178" s="27"/>
      <c r="Y178" s="27"/>
      <c r="Z178" s="27"/>
      <c r="AA178" s="27"/>
      <c r="AB178" s="27"/>
      <c r="AC178" s="27"/>
      <c r="AD178" s="28"/>
      <c r="AE178" s="26"/>
      <c r="AF178" s="27"/>
      <c r="AG178" s="27"/>
      <c r="AH178" s="27"/>
      <c r="AI178" s="27"/>
      <c r="AJ178" s="28"/>
      <c r="AK178" s="26"/>
      <c r="AL178" s="27"/>
      <c r="AM178" s="28"/>
    </row>
    <row r="179" spans="1:39" x14ac:dyDescent="0.25">
      <c r="A179" s="5" t="str">
        <f t="shared" ref="A179:A195" si="7">CHOOSE(LEN(RIGHT(B179)&amp;RIGHT(K179)&amp;RIGHT(T179)&amp;RIGHT(AE179)&amp;RIGHT(AK179))+1,"","!","!","!","!","")</f>
        <v/>
      </c>
      <c r="B179" s="26"/>
      <c r="C179" s="27"/>
      <c r="D179" s="27"/>
      <c r="E179" s="27"/>
      <c r="F179" s="27"/>
      <c r="G179" s="27"/>
      <c r="H179" s="27"/>
      <c r="I179" s="27"/>
      <c r="J179" s="28"/>
      <c r="K179" s="29"/>
      <c r="L179" s="30"/>
      <c r="M179" s="30"/>
      <c r="N179" s="30"/>
      <c r="O179" s="30"/>
      <c r="P179" s="30"/>
      <c r="Q179" s="30"/>
      <c r="R179" s="30"/>
      <c r="S179" s="31"/>
      <c r="T179" s="26"/>
      <c r="U179" s="27"/>
      <c r="V179" s="27"/>
      <c r="W179" s="27"/>
      <c r="X179" s="27"/>
      <c r="Y179" s="27"/>
      <c r="Z179" s="27"/>
      <c r="AA179" s="27"/>
      <c r="AB179" s="27"/>
      <c r="AC179" s="27"/>
      <c r="AD179" s="28"/>
      <c r="AE179" s="26"/>
      <c r="AF179" s="27"/>
      <c r="AG179" s="27"/>
      <c r="AH179" s="27"/>
      <c r="AI179" s="27"/>
      <c r="AJ179" s="28"/>
      <c r="AK179" s="26"/>
      <c r="AL179" s="27"/>
      <c r="AM179" s="28"/>
    </row>
    <row r="180" spans="1:39" x14ac:dyDescent="0.25">
      <c r="A180" s="5" t="str">
        <f t="shared" si="7"/>
        <v/>
      </c>
      <c r="B180" s="26"/>
      <c r="C180" s="27"/>
      <c r="D180" s="27"/>
      <c r="E180" s="27"/>
      <c r="F180" s="27"/>
      <c r="G180" s="27"/>
      <c r="H180" s="27"/>
      <c r="I180" s="27"/>
      <c r="J180" s="28"/>
      <c r="K180" s="29"/>
      <c r="L180" s="30"/>
      <c r="M180" s="30"/>
      <c r="N180" s="30"/>
      <c r="O180" s="30"/>
      <c r="P180" s="30"/>
      <c r="Q180" s="30"/>
      <c r="R180" s="30"/>
      <c r="S180" s="31"/>
      <c r="T180" s="26"/>
      <c r="U180" s="27"/>
      <c r="V180" s="27"/>
      <c r="W180" s="27"/>
      <c r="X180" s="27"/>
      <c r="Y180" s="27"/>
      <c r="Z180" s="27"/>
      <c r="AA180" s="27"/>
      <c r="AB180" s="27"/>
      <c r="AC180" s="27"/>
      <c r="AD180" s="28"/>
      <c r="AE180" s="26"/>
      <c r="AF180" s="27"/>
      <c r="AG180" s="27"/>
      <c r="AH180" s="27"/>
      <c r="AI180" s="27"/>
      <c r="AJ180" s="28"/>
      <c r="AK180" s="26"/>
      <c r="AL180" s="27"/>
      <c r="AM180" s="28"/>
    </row>
    <row r="181" spans="1:39" x14ac:dyDescent="0.25">
      <c r="A181" s="5" t="str">
        <f t="shared" si="7"/>
        <v/>
      </c>
      <c r="B181" s="26"/>
      <c r="C181" s="27"/>
      <c r="D181" s="27"/>
      <c r="E181" s="27"/>
      <c r="F181" s="27"/>
      <c r="G181" s="27"/>
      <c r="H181" s="27"/>
      <c r="I181" s="27"/>
      <c r="J181" s="28"/>
      <c r="K181" s="29"/>
      <c r="L181" s="30"/>
      <c r="M181" s="30"/>
      <c r="N181" s="30"/>
      <c r="O181" s="30"/>
      <c r="P181" s="30"/>
      <c r="Q181" s="30"/>
      <c r="R181" s="30"/>
      <c r="S181" s="31"/>
      <c r="T181" s="26"/>
      <c r="U181" s="27"/>
      <c r="V181" s="27"/>
      <c r="W181" s="27"/>
      <c r="X181" s="27"/>
      <c r="Y181" s="27"/>
      <c r="Z181" s="27"/>
      <c r="AA181" s="27"/>
      <c r="AB181" s="27"/>
      <c r="AC181" s="27"/>
      <c r="AD181" s="28"/>
      <c r="AE181" s="26"/>
      <c r="AF181" s="27"/>
      <c r="AG181" s="27"/>
      <c r="AH181" s="27"/>
      <c r="AI181" s="27"/>
      <c r="AJ181" s="28"/>
      <c r="AK181" s="26"/>
      <c r="AL181" s="27"/>
      <c r="AM181" s="28"/>
    </row>
    <row r="182" spans="1:39" x14ac:dyDescent="0.25">
      <c r="A182" s="5" t="str">
        <f t="shared" si="7"/>
        <v/>
      </c>
      <c r="B182" s="26"/>
      <c r="C182" s="27"/>
      <c r="D182" s="27"/>
      <c r="E182" s="27"/>
      <c r="F182" s="27"/>
      <c r="G182" s="27"/>
      <c r="H182" s="27"/>
      <c r="I182" s="27"/>
      <c r="J182" s="28"/>
      <c r="K182" s="29"/>
      <c r="L182" s="30"/>
      <c r="M182" s="30"/>
      <c r="N182" s="30"/>
      <c r="O182" s="30"/>
      <c r="P182" s="30"/>
      <c r="Q182" s="30"/>
      <c r="R182" s="30"/>
      <c r="S182" s="31"/>
      <c r="T182" s="26"/>
      <c r="U182" s="27"/>
      <c r="V182" s="27"/>
      <c r="W182" s="27"/>
      <c r="X182" s="27"/>
      <c r="Y182" s="27"/>
      <c r="Z182" s="27"/>
      <c r="AA182" s="27"/>
      <c r="AB182" s="27"/>
      <c r="AC182" s="27"/>
      <c r="AD182" s="28"/>
      <c r="AE182" s="26"/>
      <c r="AF182" s="27"/>
      <c r="AG182" s="27"/>
      <c r="AH182" s="27"/>
      <c r="AI182" s="27"/>
      <c r="AJ182" s="28"/>
      <c r="AK182" s="26"/>
      <c r="AL182" s="27"/>
      <c r="AM182" s="28"/>
    </row>
    <row r="183" spans="1:39" x14ac:dyDescent="0.25">
      <c r="A183" s="5" t="str">
        <f t="shared" si="7"/>
        <v/>
      </c>
      <c r="B183" s="26"/>
      <c r="C183" s="27"/>
      <c r="D183" s="27"/>
      <c r="E183" s="27"/>
      <c r="F183" s="27"/>
      <c r="G183" s="27"/>
      <c r="H183" s="27"/>
      <c r="I183" s="27"/>
      <c r="J183" s="28"/>
      <c r="K183" s="29"/>
      <c r="L183" s="30"/>
      <c r="M183" s="30"/>
      <c r="N183" s="30"/>
      <c r="O183" s="30"/>
      <c r="P183" s="30"/>
      <c r="Q183" s="30"/>
      <c r="R183" s="30"/>
      <c r="S183" s="31"/>
      <c r="T183" s="26"/>
      <c r="U183" s="27"/>
      <c r="V183" s="27"/>
      <c r="W183" s="27"/>
      <c r="X183" s="27"/>
      <c r="Y183" s="27"/>
      <c r="Z183" s="27"/>
      <c r="AA183" s="27"/>
      <c r="AB183" s="27"/>
      <c r="AC183" s="27"/>
      <c r="AD183" s="28"/>
      <c r="AE183" s="26"/>
      <c r="AF183" s="27"/>
      <c r="AG183" s="27"/>
      <c r="AH183" s="27"/>
      <c r="AI183" s="27"/>
      <c r="AJ183" s="28"/>
      <c r="AK183" s="26"/>
      <c r="AL183" s="27"/>
      <c r="AM183" s="28"/>
    </row>
    <row r="184" spans="1:39" x14ac:dyDescent="0.25">
      <c r="A184" s="5" t="str">
        <f t="shared" si="7"/>
        <v/>
      </c>
      <c r="B184" s="26"/>
      <c r="C184" s="27"/>
      <c r="D184" s="27"/>
      <c r="E184" s="27"/>
      <c r="F184" s="27"/>
      <c r="G184" s="27"/>
      <c r="H184" s="27"/>
      <c r="I184" s="27"/>
      <c r="J184" s="28"/>
      <c r="K184" s="29"/>
      <c r="L184" s="30"/>
      <c r="M184" s="30"/>
      <c r="N184" s="30"/>
      <c r="O184" s="30"/>
      <c r="P184" s="30"/>
      <c r="Q184" s="30"/>
      <c r="R184" s="30"/>
      <c r="S184" s="31"/>
      <c r="T184" s="26"/>
      <c r="U184" s="27"/>
      <c r="V184" s="27"/>
      <c r="W184" s="27"/>
      <c r="X184" s="27"/>
      <c r="Y184" s="27"/>
      <c r="Z184" s="27"/>
      <c r="AA184" s="27"/>
      <c r="AB184" s="27"/>
      <c r="AC184" s="27"/>
      <c r="AD184" s="28"/>
      <c r="AE184" s="26"/>
      <c r="AF184" s="27"/>
      <c r="AG184" s="27"/>
      <c r="AH184" s="27"/>
      <c r="AI184" s="27"/>
      <c r="AJ184" s="28"/>
      <c r="AK184" s="26"/>
      <c r="AL184" s="27"/>
      <c r="AM184" s="28"/>
    </row>
    <row r="185" spans="1:39" x14ac:dyDescent="0.25">
      <c r="A185" s="5" t="str">
        <f t="shared" si="7"/>
        <v/>
      </c>
      <c r="B185" s="26"/>
      <c r="C185" s="27"/>
      <c r="D185" s="27"/>
      <c r="E185" s="27"/>
      <c r="F185" s="27"/>
      <c r="G185" s="27"/>
      <c r="H185" s="27"/>
      <c r="I185" s="27"/>
      <c r="J185" s="28"/>
      <c r="K185" s="29"/>
      <c r="L185" s="30"/>
      <c r="M185" s="30"/>
      <c r="N185" s="30"/>
      <c r="O185" s="30"/>
      <c r="P185" s="30"/>
      <c r="Q185" s="30"/>
      <c r="R185" s="30"/>
      <c r="S185" s="31"/>
      <c r="T185" s="26"/>
      <c r="U185" s="27"/>
      <c r="V185" s="27"/>
      <c r="W185" s="27"/>
      <c r="X185" s="27"/>
      <c r="Y185" s="27"/>
      <c r="Z185" s="27"/>
      <c r="AA185" s="27"/>
      <c r="AB185" s="27"/>
      <c r="AC185" s="27"/>
      <c r="AD185" s="28"/>
      <c r="AE185" s="26"/>
      <c r="AF185" s="27"/>
      <c r="AG185" s="27"/>
      <c r="AH185" s="27"/>
      <c r="AI185" s="27"/>
      <c r="AJ185" s="28"/>
      <c r="AK185" s="26"/>
      <c r="AL185" s="27"/>
      <c r="AM185" s="28"/>
    </row>
    <row r="186" spans="1:39" x14ac:dyDescent="0.25">
      <c r="A186" s="5" t="str">
        <f t="shared" si="7"/>
        <v/>
      </c>
      <c r="B186" s="26"/>
      <c r="C186" s="27"/>
      <c r="D186" s="27"/>
      <c r="E186" s="27"/>
      <c r="F186" s="27"/>
      <c r="G186" s="27"/>
      <c r="H186" s="27"/>
      <c r="I186" s="27"/>
      <c r="J186" s="28"/>
      <c r="K186" s="29"/>
      <c r="L186" s="30"/>
      <c r="M186" s="30"/>
      <c r="N186" s="30"/>
      <c r="O186" s="30"/>
      <c r="P186" s="30"/>
      <c r="Q186" s="30"/>
      <c r="R186" s="30"/>
      <c r="S186" s="31"/>
      <c r="T186" s="26"/>
      <c r="U186" s="27"/>
      <c r="V186" s="27"/>
      <c r="W186" s="27"/>
      <c r="X186" s="27"/>
      <c r="Y186" s="27"/>
      <c r="Z186" s="27"/>
      <c r="AA186" s="27"/>
      <c r="AB186" s="27"/>
      <c r="AC186" s="27"/>
      <c r="AD186" s="28"/>
      <c r="AE186" s="26"/>
      <c r="AF186" s="27"/>
      <c r="AG186" s="27"/>
      <c r="AH186" s="27"/>
      <c r="AI186" s="27"/>
      <c r="AJ186" s="28"/>
      <c r="AK186" s="26"/>
      <c r="AL186" s="27"/>
      <c r="AM186" s="28"/>
    </row>
    <row r="187" spans="1:39" x14ac:dyDescent="0.25">
      <c r="A187" s="5" t="str">
        <f t="shared" si="7"/>
        <v/>
      </c>
      <c r="B187" s="26"/>
      <c r="C187" s="27"/>
      <c r="D187" s="27"/>
      <c r="E187" s="27"/>
      <c r="F187" s="27"/>
      <c r="G187" s="27"/>
      <c r="H187" s="27"/>
      <c r="I187" s="27"/>
      <c r="J187" s="28"/>
      <c r="K187" s="29"/>
      <c r="L187" s="30"/>
      <c r="M187" s="30"/>
      <c r="N187" s="30"/>
      <c r="O187" s="30"/>
      <c r="P187" s="30"/>
      <c r="Q187" s="30"/>
      <c r="R187" s="30"/>
      <c r="S187" s="31"/>
      <c r="T187" s="26"/>
      <c r="U187" s="27"/>
      <c r="V187" s="27"/>
      <c r="W187" s="27"/>
      <c r="X187" s="27"/>
      <c r="Y187" s="27"/>
      <c r="Z187" s="27"/>
      <c r="AA187" s="27"/>
      <c r="AB187" s="27"/>
      <c r="AC187" s="27"/>
      <c r="AD187" s="28"/>
      <c r="AE187" s="26"/>
      <c r="AF187" s="27"/>
      <c r="AG187" s="27"/>
      <c r="AH187" s="27"/>
      <c r="AI187" s="27"/>
      <c r="AJ187" s="28"/>
      <c r="AK187" s="26"/>
      <c r="AL187" s="27"/>
      <c r="AM187" s="28"/>
    </row>
    <row r="188" spans="1:39" x14ac:dyDescent="0.25">
      <c r="A188" s="5" t="str">
        <f t="shared" si="7"/>
        <v/>
      </c>
      <c r="B188" s="26"/>
      <c r="C188" s="27"/>
      <c r="D188" s="27"/>
      <c r="E188" s="27"/>
      <c r="F188" s="27"/>
      <c r="G188" s="27"/>
      <c r="H188" s="27"/>
      <c r="I188" s="27"/>
      <c r="J188" s="28"/>
      <c r="K188" s="29"/>
      <c r="L188" s="30"/>
      <c r="M188" s="30"/>
      <c r="N188" s="30"/>
      <c r="O188" s="30"/>
      <c r="P188" s="30"/>
      <c r="Q188" s="30"/>
      <c r="R188" s="30"/>
      <c r="S188" s="31"/>
      <c r="T188" s="26"/>
      <c r="U188" s="27"/>
      <c r="V188" s="27"/>
      <c r="W188" s="27"/>
      <c r="X188" s="27"/>
      <c r="Y188" s="27"/>
      <c r="Z188" s="27"/>
      <c r="AA188" s="27"/>
      <c r="AB188" s="27"/>
      <c r="AC188" s="27"/>
      <c r="AD188" s="28"/>
      <c r="AE188" s="26"/>
      <c r="AF188" s="27"/>
      <c r="AG188" s="27"/>
      <c r="AH188" s="27"/>
      <c r="AI188" s="27"/>
      <c r="AJ188" s="28"/>
      <c r="AK188" s="26"/>
      <c r="AL188" s="27"/>
      <c r="AM188" s="28"/>
    </row>
    <row r="189" spans="1:39" x14ac:dyDescent="0.25">
      <c r="A189" s="5" t="str">
        <f t="shared" si="7"/>
        <v/>
      </c>
      <c r="B189" s="26"/>
      <c r="C189" s="27"/>
      <c r="D189" s="27"/>
      <c r="E189" s="27"/>
      <c r="F189" s="27"/>
      <c r="G189" s="27"/>
      <c r="H189" s="27"/>
      <c r="I189" s="27"/>
      <c r="J189" s="28"/>
      <c r="K189" s="29"/>
      <c r="L189" s="30"/>
      <c r="M189" s="30"/>
      <c r="N189" s="30"/>
      <c r="O189" s="30"/>
      <c r="P189" s="30"/>
      <c r="Q189" s="30"/>
      <c r="R189" s="30"/>
      <c r="S189" s="31"/>
      <c r="T189" s="26"/>
      <c r="U189" s="27"/>
      <c r="V189" s="27"/>
      <c r="W189" s="27"/>
      <c r="X189" s="27"/>
      <c r="Y189" s="27"/>
      <c r="Z189" s="27"/>
      <c r="AA189" s="27"/>
      <c r="AB189" s="27"/>
      <c r="AC189" s="27"/>
      <c r="AD189" s="28"/>
      <c r="AE189" s="26"/>
      <c r="AF189" s="27"/>
      <c r="AG189" s="27"/>
      <c r="AH189" s="27"/>
      <c r="AI189" s="27"/>
      <c r="AJ189" s="28"/>
      <c r="AK189" s="26"/>
      <c r="AL189" s="27"/>
      <c r="AM189" s="28"/>
    </row>
    <row r="190" spans="1:39" x14ac:dyDescent="0.25">
      <c r="A190" s="5" t="str">
        <f t="shared" si="7"/>
        <v/>
      </c>
      <c r="B190" s="26"/>
      <c r="C190" s="27"/>
      <c r="D190" s="27"/>
      <c r="E190" s="27"/>
      <c r="F190" s="27"/>
      <c r="G190" s="27"/>
      <c r="H190" s="27"/>
      <c r="I190" s="27"/>
      <c r="J190" s="28"/>
      <c r="K190" s="29"/>
      <c r="L190" s="30"/>
      <c r="M190" s="30"/>
      <c r="N190" s="30"/>
      <c r="O190" s="30"/>
      <c r="P190" s="30"/>
      <c r="Q190" s="30"/>
      <c r="R190" s="30"/>
      <c r="S190" s="31"/>
      <c r="T190" s="26"/>
      <c r="U190" s="27"/>
      <c r="V190" s="27"/>
      <c r="W190" s="27"/>
      <c r="X190" s="27"/>
      <c r="Y190" s="27"/>
      <c r="Z190" s="27"/>
      <c r="AA190" s="27"/>
      <c r="AB190" s="27"/>
      <c r="AC190" s="27"/>
      <c r="AD190" s="28"/>
      <c r="AE190" s="26"/>
      <c r="AF190" s="27"/>
      <c r="AG190" s="27"/>
      <c r="AH190" s="27"/>
      <c r="AI190" s="27"/>
      <c r="AJ190" s="28"/>
      <c r="AK190" s="26"/>
      <c r="AL190" s="27"/>
      <c r="AM190" s="28"/>
    </row>
    <row r="191" spans="1:39" x14ac:dyDescent="0.25">
      <c r="A191" s="5" t="str">
        <f t="shared" si="7"/>
        <v/>
      </c>
      <c r="B191" s="26"/>
      <c r="C191" s="27"/>
      <c r="D191" s="27"/>
      <c r="E191" s="27"/>
      <c r="F191" s="27"/>
      <c r="G191" s="27"/>
      <c r="H191" s="27"/>
      <c r="I191" s="27"/>
      <c r="J191" s="28"/>
      <c r="K191" s="29"/>
      <c r="L191" s="30"/>
      <c r="M191" s="30"/>
      <c r="N191" s="30"/>
      <c r="O191" s="30"/>
      <c r="P191" s="30"/>
      <c r="Q191" s="30"/>
      <c r="R191" s="30"/>
      <c r="S191" s="31"/>
      <c r="T191" s="26"/>
      <c r="U191" s="27"/>
      <c r="V191" s="27"/>
      <c r="W191" s="27"/>
      <c r="X191" s="27"/>
      <c r="Y191" s="27"/>
      <c r="Z191" s="27"/>
      <c r="AA191" s="27"/>
      <c r="AB191" s="27"/>
      <c r="AC191" s="27"/>
      <c r="AD191" s="28"/>
      <c r="AE191" s="26"/>
      <c r="AF191" s="27"/>
      <c r="AG191" s="27"/>
      <c r="AH191" s="27"/>
      <c r="AI191" s="27"/>
      <c r="AJ191" s="28"/>
      <c r="AK191" s="26"/>
      <c r="AL191" s="27"/>
      <c r="AM191" s="28"/>
    </row>
    <row r="192" spans="1:39" x14ac:dyDescent="0.25">
      <c r="A192" s="5" t="str">
        <f t="shared" si="7"/>
        <v/>
      </c>
      <c r="B192" s="26"/>
      <c r="C192" s="27"/>
      <c r="D192" s="27"/>
      <c r="E192" s="27"/>
      <c r="F192" s="27"/>
      <c r="G192" s="27"/>
      <c r="H192" s="27"/>
      <c r="I192" s="27"/>
      <c r="J192" s="28"/>
      <c r="K192" s="29"/>
      <c r="L192" s="30"/>
      <c r="M192" s="30"/>
      <c r="N192" s="30"/>
      <c r="O192" s="30"/>
      <c r="P192" s="30"/>
      <c r="Q192" s="30"/>
      <c r="R192" s="30"/>
      <c r="S192" s="31"/>
      <c r="T192" s="26"/>
      <c r="U192" s="27"/>
      <c r="V192" s="27"/>
      <c r="W192" s="27"/>
      <c r="X192" s="27"/>
      <c r="Y192" s="27"/>
      <c r="Z192" s="27"/>
      <c r="AA192" s="27"/>
      <c r="AB192" s="27"/>
      <c r="AC192" s="27"/>
      <c r="AD192" s="28"/>
      <c r="AE192" s="26"/>
      <c r="AF192" s="27"/>
      <c r="AG192" s="27"/>
      <c r="AH192" s="27"/>
      <c r="AI192" s="27"/>
      <c r="AJ192" s="28"/>
      <c r="AK192" s="26"/>
      <c r="AL192" s="27"/>
      <c r="AM192" s="28"/>
    </row>
    <row r="193" spans="1:39" x14ac:dyDescent="0.25">
      <c r="A193" s="5" t="str">
        <f t="shared" si="7"/>
        <v/>
      </c>
      <c r="B193" s="26"/>
      <c r="C193" s="27"/>
      <c r="D193" s="27"/>
      <c r="E193" s="27"/>
      <c r="F193" s="27"/>
      <c r="G193" s="27"/>
      <c r="H193" s="27"/>
      <c r="I193" s="27"/>
      <c r="J193" s="28"/>
      <c r="K193" s="29"/>
      <c r="L193" s="30"/>
      <c r="M193" s="30"/>
      <c r="N193" s="30"/>
      <c r="O193" s="30"/>
      <c r="P193" s="30"/>
      <c r="Q193" s="30"/>
      <c r="R193" s="30"/>
      <c r="S193" s="31"/>
      <c r="T193" s="26"/>
      <c r="U193" s="27"/>
      <c r="V193" s="27"/>
      <c r="W193" s="27"/>
      <c r="X193" s="27"/>
      <c r="Y193" s="27"/>
      <c r="Z193" s="27"/>
      <c r="AA193" s="27"/>
      <c r="AB193" s="27"/>
      <c r="AC193" s="27"/>
      <c r="AD193" s="28"/>
      <c r="AE193" s="26"/>
      <c r="AF193" s="27"/>
      <c r="AG193" s="27"/>
      <c r="AH193" s="27"/>
      <c r="AI193" s="27"/>
      <c r="AJ193" s="28"/>
      <c r="AK193" s="26"/>
      <c r="AL193" s="27"/>
      <c r="AM193" s="28"/>
    </row>
    <row r="194" spans="1:39" x14ac:dyDescent="0.25">
      <c r="A194" s="5" t="str">
        <f t="shared" si="7"/>
        <v/>
      </c>
      <c r="B194" s="26"/>
      <c r="C194" s="27"/>
      <c r="D194" s="27"/>
      <c r="E194" s="27"/>
      <c r="F194" s="27"/>
      <c r="G194" s="27"/>
      <c r="H194" s="27"/>
      <c r="I194" s="27"/>
      <c r="J194" s="28"/>
      <c r="K194" s="29"/>
      <c r="L194" s="30"/>
      <c r="M194" s="30"/>
      <c r="N194" s="30"/>
      <c r="O194" s="30"/>
      <c r="P194" s="30"/>
      <c r="Q194" s="30"/>
      <c r="R194" s="30"/>
      <c r="S194" s="31"/>
      <c r="T194" s="26"/>
      <c r="U194" s="27"/>
      <c r="V194" s="27"/>
      <c r="W194" s="27"/>
      <c r="X194" s="27"/>
      <c r="Y194" s="27"/>
      <c r="Z194" s="27"/>
      <c r="AA194" s="27"/>
      <c r="AB194" s="27"/>
      <c r="AC194" s="27"/>
      <c r="AD194" s="28"/>
      <c r="AE194" s="26"/>
      <c r="AF194" s="27"/>
      <c r="AG194" s="27"/>
      <c r="AH194" s="27"/>
      <c r="AI194" s="27"/>
      <c r="AJ194" s="28"/>
      <c r="AK194" s="26"/>
      <c r="AL194" s="27"/>
      <c r="AM194" s="28"/>
    </row>
    <row r="195" spans="1:39" x14ac:dyDescent="0.25">
      <c r="A195" s="5" t="str">
        <f t="shared" si="7"/>
        <v/>
      </c>
      <c r="B195" s="26"/>
      <c r="C195" s="27"/>
      <c r="D195" s="27"/>
      <c r="E195" s="27"/>
      <c r="F195" s="27"/>
      <c r="G195" s="27"/>
      <c r="H195" s="27"/>
      <c r="I195" s="27"/>
      <c r="J195" s="28"/>
      <c r="K195" s="29"/>
      <c r="L195" s="30"/>
      <c r="M195" s="30"/>
      <c r="N195" s="30"/>
      <c r="O195" s="30"/>
      <c r="P195" s="30"/>
      <c r="Q195" s="30"/>
      <c r="R195" s="30"/>
      <c r="S195" s="31"/>
      <c r="T195" s="26"/>
      <c r="U195" s="27"/>
      <c r="V195" s="27"/>
      <c r="W195" s="27"/>
      <c r="X195" s="27"/>
      <c r="Y195" s="27"/>
      <c r="Z195" s="27"/>
      <c r="AA195" s="27"/>
      <c r="AB195" s="27"/>
      <c r="AC195" s="27"/>
      <c r="AD195" s="28"/>
      <c r="AE195" s="26"/>
      <c r="AF195" s="27"/>
      <c r="AG195" s="27"/>
      <c r="AH195" s="27"/>
      <c r="AI195" s="27"/>
      <c r="AJ195" s="28"/>
      <c r="AK195" s="26"/>
      <c r="AL195" s="27"/>
      <c r="AM195" s="28"/>
    </row>
    <row r="196" spans="1:39" x14ac:dyDescent="0.25">
      <c r="B196" s="26"/>
      <c r="C196" s="27"/>
      <c r="D196" s="27"/>
      <c r="E196" s="27"/>
      <c r="F196" s="27"/>
      <c r="G196" s="27"/>
      <c r="H196" s="27"/>
      <c r="I196" s="27"/>
      <c r="J196" s="28"/>
      <c r="K196" s="29"/>
      <c r="L196" s="30"/>
      <c r="M196" s="30"/>
      <c r="N196" s="30"/>
      <c r="O196" s="30"/>
      <c r="P196" s="30"/>
      <c r="Q196" s="30"/>
      <c r="R196" s="30"/>
      <c r="S196" s="31"/>
      <c r="T196" s="26"/>
      <c r="U196" s="27"/>
      <c r="V196" s="27"/>
      <c r="W196" s="27"/>
      <c r="X196" s="27"/>
      <c r="Y196" s="27"/>
      <c r="Z196" s="27"/>
      <c r="AA196" s="27"/>
      <c r="AB196" s="27"/>
      <c r="AC196" s="27"/>
      <c r="AD196" s="28"/>
      <c r="AE196" s="26"/>
      <c r="AF196" s="27"/>
      <c r="AG196" s="27"/>
      <c r="AH196" s="27"/>
      <c r="AI196" s="27"/>
      <c r="AJ196" s="28"/>
      <c r="AK196" s="26"/>
      <c r="AL196" s="27"/>
      <c r="AM196" s="28"/>
    </row>
    <row r="197" spans="1:39" x14ac:dyDescent="0.25">
      <c r="B197" s="26"/>
      <c r="C197" s="27"/>
      <c r="D197" s="27"/>
      <c r="E197" s="27"/>
      <c r="F197" s="27"/>
      <c r="G197" s="27"/>
      <c r="H197" s="27"/>
      <c r="I197" s="27"/>
      <c r="J197" s="28"/>
      <c r="K197" s="29"/>
      <c r="L197" s="30"/>
      <c r="M197" s="30"/>
      <c r="N197" s="30"/>
      <c r="O197" s="30"/>
      <c r="P197" s="30"/>
      <c r="Q197" s="30"/>
      <c r="R197" s="30"/>
      <c r="S197" s="31"/>
      <c r="T197" s="26"/>
      <c r="U197" s="27"/>
      <c r="V197" s="27"/>
      <c r="W197" s="27"/>
      <c r="X197" s="27"/>
      <c r="Y197" s="27"/>
      <c r="Z197" s="27"/>
      <c r="AA197" s="27"/>
      <c r="AB197" s="27"/>
      <c r="AC197" s="27"/>
      <c r="AD197" s="28"/>
      <c r="AE197" s="26"/>
      <c r="AF197" s="27"/>
      <c r="AG197" s="27"/>
      <c r="AH197" s="27"/>
      <c r="AI197" s="27"/>
      <c r="AJ197" s="28"/>
      <c r="AK197" s="26"/>
      <c r="AL197" s="27"/>
      <c r="AM197" s="28"/>
    </row>
    <row r="198" spans="1:39" x14ac:dyDescent="0.25">
      <c r="B198" s="26"/>
      <c r="C198" s="27"/>
      <c r="D198" s="27"/>
      <c r="E198" s="27"/>
      <c r="F198" s="27"/>
      <c r="G198" s="27"/>
      <c r="H198" s="27"/>
      <c r="I198" s="27"/>
      <c r="J198" s="28"/>
      <c r="K198" s="29"/>
      <c r="L198" s="30"/>
      <c r="M198" s="30"/>
      <c r="N198" s="30"/>
      <c r="O198" s="30"/>
      <c r="P198" s="30"/>
      <c r="Q198" s="30"/>
      <c r="R198" s="30"/>
      <c r="S198" s="31"/>
      <c r="T198" s="26"/>
      <c r="U198" s="27"/>
      <c r="V198" s="27"/>
      <c r="W198" s="27"/>
      <c r="X198" s="27"/>
      <c r="Y198" s="27"/>
      <c r="Z198" s="27"/>
      <c r="AA198" s="27"/>
      <c r="AB198" s="27"/>
      <c r="AC198" s="27"/>
      <c r="AD198" s="28"/>
      <c r="AE198" s="26"/>
      <c r="AF198" s="27"/>
      <c r="AG198" s="27"/>
      <c r="AH198" s="27"/>
      <c r="AI198" s="27"/>
      <c r="AJ198" s="28"/>
      <c r="AK198" s="26"/>
      <c r="AL198" s="27"/>
      <c r="AM198" s="28"/>
    </row>
    <row r="199" spans="1:39" x14ac:dyDescent="0.25">
      <c r="B199" s="26"/>
      <c r="C199" s="27"/>
      <c r="D199" s="27"/>
      <c r="E199" s="27"/>
      <c r="F199" s="27"/>
      <c r="G199" s="27"/>
      <c r="H199" s="27"/>
      <c r="I199" s="27"/>
      <c r="J199" s="28"/>
      <c r="K199" s="29"/>
      <c r="L199" s="30"/>
      <c r="M199" s="30"/>
      <c r="N199" s="30"/>
      <c r="O199" s="30"/>
      <c r="P199" s="30"/>
      <c r="Q199" s="30"/>
      <c r="R199" s="30"/>
      <c r="S199" s="31"/>
      <c r="T199" s="26"/>
      <c r="U199" s="27"/>
      <c r="V199" s="27"/>
      <c r="W199" s="27"/>
      <c r="X199" s="27"/>
      <c r="Y199" s="27"/>
      <c r="Z199" s="27"/>
      <c r="AA199" s="27"/>
      <c r="AB199" s="27"/>
      <c r="AC199" s="27"/>
      <c r="AD199" s="28"/>
      <c r="AE199" s="26"/>
      <c r="AF199" s="27"/>
      <c r="AG199" s="27"/>
      <c r="AH199" s="27"/>
      <c r="AI199" s="27"/>
      <c r="AJ199" s="28"/>
      <c r="AK199" s="26"/>
      <c r="AL199" s="27"/>
      <c r="AM199" s="28"/>
    </row>
    <row r="200" spans="1:39" x14ac:dyDescent="0.25">
      <c r="B200" s="26"/>
      <c r="C200" s="27"/>
      <c r="D200" s="27"/>
      <c r="E200" s="27"/>
      <c r="F200" s="27"/>
      <c r="G200" s="27"/>
      <c r="H200" s="27"/>
      <c r="I200" s="27"/>
      <c r="J200" s="28"/>
      <c r="K200" s="29"/>
      <c r="L200" s="30"/>
      <c r="M200" s="30"/>
      <c r="N200" s="30"/>
      <c r="O200" s="30"/>
      <c r="P200" s="30"/>
      <c r="Q200" s="30"/>
      <c r="R200" s="30"/>
      <c r="S200" s="31"/>
      <c r="T200" s="26"/>
      <c r="U200" s="27"/>
      <c r="V200" s="27"/>
      <c r="W200" s="27"/>
      <c r="X200" s="27"/>
      <c r="Y200" s="27"/>
      <c r="Z200" s="27"/>
      <c r="AA200" s="27"/>
      <c r="AB200" s="27"/>
      <c r="AC200" s="27"/>
      <c r="AD200" s="28"/>
      <c r="AE200" s="26"/>
      <c r="AF200" s="27"/>
      <c r="AG200" s="27"/>
      <c r="AH200" s="27"/>
      <c r="AI200" s="27"/>
      <c r="AJ200" s="28"/>
      <c r="AK200" s="26"/>
      <c r="AL200" s="27"/>
      <c r="AM200" s="28"/>
    </row>
    <row r="201" spans="1:39" x14ac:dyDescent="0.25">
      <c r="B201" s="26"/>
      <c r="C201" s="27"/>
      <c r="D201" s="27"/>
      <c r="E201" s="27"/>
      <c r="F201" s="27"/>
      <c r="G201" s="27"/>
      <c r="H201" s="27"/>
      <c r="I201" s="27"/>
      <c r="J201" s="28"/>
      <c r="K201" s="29"/>
      <c r="L201" s="30"/>
      <c r="M201" s="30"/>
      <c r="N201" s="30"/>
      <c r="O201" s="30"/>
      <c r="P201" s="30"/>
      <c r="Q201" s="30"/>
      <c r="R201" s="30"/>
      <c r="S201" s="31"/>
      <c r="T201" s="26"/>
      <c r="U201" s="27"/>
      <c r="V201" s="27"/>
      <c r="W201" s="27"/>
      <c r="X201" s="27"/>
      <c r="Y201" s="27"/>
      <c r="Z201" s="27"/>
      <c r="AA201" s="27"/>
      <c r="AB201" s="27"/>
      <c r="AC201" s="27"/>
      <c r="AD201" s="28"/>
      <c r="AE201" s="26"/>
      <c r="AF201" s="27"/>
      <c r="AG201" s="27"/>
      <c r="AH201" s="27"/>
      <c r="AI201" s="27"/>
      <c r="AJ201" s="28"/>
      <c r="AK201" s="26"/>
      <c r="AL201" s="27"/>
      <c r="AM201" s="28"/>
    </row>
    <row r="202" spans="1:39" x14ac:dyDescent="0.25">
      <c r="B202" s="26"/>
      <c r="C202" s="27"/>
      <c r="D202" s="27"/>
      <c r="E202" s="27"/>
      <c r="F202" s="27"/>
      <c r="G202" s="27"/>
      <c r="H202" s="27"/>
      <c r="I202" s="27"/>
      <c r="J202" s="28"/>
      <c r="K202" s="29"/>
      <c r="L202" s="30"/>
      <c r="M202" s="30"/>
      <c r="N202" s="30"/>
      <c r="O202" s="30"/>
      <c r="P202" s="30"/>
      <c r="Q202" s="30"/>
      <c r="R202" s="30"/>
      <c r="S202" s="31"/>
      <c r="T202" s="26"/>
      <c r="U202" s="27"/>
      <c r="V202" s="27"/>
      <c r="W202" s="27"/>
      <c r="X202" s="27"/>
      <c r="Y202" s="27"/>
      <c r="Z202" s="27"/>
      <c r="AA202" s="27"/>
      <c r="AB202" s="27"/>
      <c r="AC202" s="27"/>
      <c r="AD202" s="28"/>
      <c r="AE202" s="26"/>
      <c r="AF202" s="27"/>
      <c r="AG202" s="27"/>
      <c r="AH202" s="27"/>
      <c r="AI202" s="27"/>
      <c r="AJ202" s="28"/>
      <c r="AK202" s="26"/>
      <c r="AL202" s="27"/>
      <c r="AM202" s="28"/>
    </row>
    <row r="203" spans="1:39" x14ac:dyDescent="0.25">
      <c r="B203" s="26"/>
      <c r="C203" s="27"/>
      <c r="D203" s="27"/>
      <c r="E203" s="27"/>
      <c r="F203" s="27"/>
      <c r="G203" s="27"/>
      <c r="H203" s="27"/>
      <c r="I203" s="27"/>
      <c r="J203" s="28"/>
      <c r="K203" s="29"/>
      <c r="L203" s="30"/>
      <c r="M203" s="30"/>
      <c r="N203" s="30"/>
      <c r="O203" s="30"/>
      <c r="P203" s="30"/>
      <c r="Q203" s="30"/>
      <c r="R203" s="30"/>
      <c r="S203" s="31"/>
      <c r="T203" s="26"/>
      <c r="U203" s="27"/>
      <c r="V203" s="27"/>
      <c r="W203" s="27"/>
      <c r="X203" s="27"/>
      <c r="Y203" s="27"/>
      <c r="Z203" s="27"/>
      <c r="AA203" s="27"/>
      <c r="AB203" s="27"/>
      <c r="AC203" s="27"/>
      <c r="AD203" s="28"/>
      <c r="AE203" s="26"/>
      <c r="AF203" s="27"/>
      <c r="AG203" s="27"/>
      <c r="AH203" s="27"/>
      <c r="AI203" s="27"/>
      <c r="AJ203" s="28"/>
      <c r="AK203" s="26"/>
      <c r="AL203" s="27"/>
      <c r="AM203" s="28"/>
    </row>
    <row r="204" spans="1:39" x14ac:dyDescent="0.25">
      <c r="B204" s="26"/>
      <c r="C204" s="27"/>
      <c r="D204" s="27"/>
      <c r="E204" s="27"/>
      <c r="F204" s="27"/>
      <c r="G204" s="27"/>
      <c r="H204" s="27"/>
      <c r="I204" s="27"/>
      <c r="J204" s="28"/>
      <c r="K204" s="29"/>
      <c r="L204" s="30"/>
      <c r="M204" s="30"/>
      <c r="N204" s="30"/>
      <c r="O204" s="30"/>
      <c r="P204" s="30"/>
      <c r="Q204" s="30"/>
      <c r="R204" s="30"/>
      <c r="S204" s="31"/>
      <c r="T204" s="26"/>
      <c r="U204" s="27"/>
      <c r="V204" s="27"/>
      <c r="W204" s="27"/>
      <c r="X204" s="27"/>
      <c r="Y204" s="27"/>
      <c r="Z204" s="27"/>
      <c r="AA204" s="27"/>
      <c r="AB204" s="27"/>
      <c r="AC204" s="27"/>
      <c r="AD204" s="28"/>
      <c r="AE204" s="26"/>
      <c r="AF204" s="27"/>
      <c r="AG204" s="27"/>
      <c r="AH204" s="27"/>
      <c r="AI204" s="27"/>
      <c r="AJ204" s="28"/>
      <c r="AK204" s="26"/>
      <c r="AL204" s="27"/>
      <c r="AM204" s="28"/>
    </row>
    <row r="205" spans="1:39" x14ac:dyDescent="0.25">
      <c r="B205" s="26"/>
      <c r="C205" s="27"/>
      <c r="D205" s="27"/>
      <c r="E205" s="27"/>
      <c r="F205" s="27"/>
      <c r="G205" s="27"/>
      <c r="H205" s="27"/>
      <c r="I205" s="27"/>
      <c r="J205" s="28"/>
      <c r="K205" s="29"/>
      <c r="L205" s="30"/>
      <c r="M205" s="30"/>
      <c r="N205" s="30"/>
      <c r="O205" s="30"/>
      <c r="P205" s="30"/>
      <c r="Q205" s="30"/>
      <c r="R205" s="30"/>
      <c r="S205" s="31"/>
      <c r="T205" s="26"/>
      <c r="U205" s="27"/>
      <c r="V205" s="27"/>
      <c r="W205" s="27"/>
      <c r="X205" s="27"/>
      <c r="Y205" s="27"/>
      <c r="Z205" s="27"/>
      <c r="AA205" s="27"/>
      <c r="AB205" s="27"/>
      <c r="AC205" s="27"/>
      <c r="AD205" s="28"/>
      <c r="AE205" s="26"/>
      <c r="AF205" s="27"/>
      <c r="AG205" s="27"/>
      <c r="AH205" s="27"/>
      <c r="AI205" s="27"/>
      <c r="AJ205" s="28"/>
      <c r="AK205" s="26"/>
      <c r="AL205" s="27"/>
      <c r="AM205" s="28"/>
    </row>
    <row r="206" spans="1:39" x14ac:dyDescent="0.25">
      <c r="B206" s="26"/>
      <c r="C206" s="27"/>
      <c r="D206" s="27"/>
      <c r="E206" s="27"/>
      <c r="F206" s="27"/>
      <c r="G206" s="27"/>
      <c r="H206" s="27"/>
      <c r="I206" s="27"/>
      <c r="J206" s="28"/>
      <c r="K206" s="29"/>
      <c r="L206" s="30"/>
      <c r="M206" s="30"/>
      <c r="N206" s="30"/>
      <c r="O206" s="30"/>
      <c r="P206" s="30"/>
      <c r="Q206" s="30"/>
      <c r="R206" s="30"/>
      <c r="S206" s="31"/>
      <c r="T206" s="26"/>
      <c r="U206" s="27"/>
      <c r="V206" s="27"/>
      <c r="W206" s="27"/>
      <c r="X206" s="27"/>
      <c r="Y206" s="27"/>
      <c r="Z206" s="27"/>
      <c r="AA206" s="27"/>
      <c r="AB206" s="27"/>
      <c r="AC206" s="27"/>
      <c r="AD206" s="28"/>
      <c r="AE206" s="26"/>
      <c r="AF206" s="27"/>
      <c r="AG206" s="27"/>
      <c r="AH206" s="27"/>
      <c r="AI206" s="27"/>
      <c r="AJ206" s="28"/>
      <c r="AK206" s="26"/>
      <c r="AL206" s="27"/>
      <c r="AM206" s="28"/>
    </row>
    <row r="207" spans="1:39" x14ac:dyDescent="0.25">
      <c r="B207" s="26"/>
      <c r="C207" s="27"/>
      <c r="D207" s="27"/>
      <c r="E207" s="27"/>
      <c r="F207" s="27"/>
      <c r="G207" s="27"/>
      <c r="H207" s="27"/>
      <c r="I207" s="27"/>
      <c r="J207" s="28"/>
      <c r="K207" s="29"/>
      <c r="L207" s="30"/>
      <c r="M207" s="30"/>
      <c r="N207" s="30"/>
      <c r="O207" s="30"/>
      <c r="P207" s="30"/>
      <c r="Q207" s="30"/>
      <c r="R207" s="30"/>
      <c r="S207" s="31"/>
      <c r="T207" s="26"/>
      <c r="U207" s="27"/>
      <c r="V207" s="27"/>
      <c r="W207" s="27"/>
      <c r="X207" s="27"/>
      <c r="Y207" s="27"/>
      <c r="Z207" s="27"/>
      <c r="AA207" s="27"/>
      <c r="AB207" s="27"/>
      <c r="AC207" s="27"/>
      <c r="AD207" s="28"/>
      <c r="AE207" s="26"/>
      <c r="AF207" s="27"/>
      <c r="AG207" s="27"/>
      <c r="AH207" s="27"/>
      <c r="AI207" s="27"/>
      <c r="AJ207" s="28"/>
      <c r="AK207" s="26"/>
      <c r="AL207" s="27"/>
      <c r="AM207" s="28"/>
    </row>
    <row r="208" spans="1:39" x14ac:dyDescent="0.25">
      <c r="B208" s="26"/>
      <c r="C208" s="27"/>
      <c r="D208" s="27"/>
      <c r="E208" s="27"/>
      <c r="F208" s="27"/>
      <c r="G208" s="27"/>
      <c r="H208" s="27"/>
      <c r="I208" s="27"/>
      <c r="J208" s="28"/>
      <c r="K208" s="29"/>
      <c r="L208" s="30"/>
      <c r="M208" s="30"/>
      <c r="N208" s="30"/>
      <c r="O208" s="30"/>
      <c r="P208" s="30"/>
      <c r="Q208" s="30"/>
      <c r="R208" s="30"/>
      <c r="S208" s="31"/>
      <c r="T208" s="26"/>
      <c r="U208" s="27"/>
      <c r="V208" s="27"/>
      <c r="W208" s="27"/>
      <c r="X208" s="27"/>
      <c r="Y208" s="27"/>
      <c r="Z208" s="27"/>
      <c r="AA208" s="27"/>
      <c r="AB208" s="27"/>
      <c r="AC208" s="27"/>
      <c r="AD208" s="28"/>
      <c r="AE208" s="26"/>
      <c r="AF208" s="27"/>
      <c r="AG208" s="27"/>
      <c r="AH208" s="27"/>
      <c r="AI208" s="27"/>
      <c r="AJ208" s="28"/>
      <c r="AK208" s="26"/>
      <c r="AL208" s="27"/>
      <c r="AM208" s="28"/>
    </row>
    <row r="209" spans="2:39" x14ac:dyDescent="0.25">
      <c r="B209" s="26"/>
      <c r="C209" s="27"/>
      <c r="D209" s="27"/>
      <c r="E209" s="27"/>
      <c r="F209" s="27"/>
      <c r="G209" s="27"/>
      <c r="H209" s="27"/>
      <c r="I209" s="27"/>
      <c r="J209" s="28"/>
      <c r="K209" s="29"/>
      <c r="L209" s="30"/>
      <c r="M209" s="30"/>
      <c r="N209" s="30"/>
      <c r="O209" s="30"/>
      <c r="P209" s="30"/>
      <c r="Q209" s="30"/>
      <c r="R209" s="30"/>
      <c r="S209" s="31"/>
      <c r="T209" s="26"/>
      <c r="U209" s="27"/>
      <c r="V209" s="27"/>
      <c r="W209" s="27"/>
      <c r="X209" s="27"/>
      <c r="Y209" s="27"/>
      <c r="Z209" s="27"/>
      <c r="AA209" s="27"/>
      <c r="AB209" s="27"/>
      <c r="AC209" s="27"/>
      <c r="AD209" s="28"/>
      <c r="AE209" s="26"/>
      <c r="AF209" s="27"/>
      <c r="AG209" s="27"/>
      <c r="AH209" s="27"/>
      <c r="AI209" s="27"/>
      <c r="AJ209" s="28"/>
      <c r="AK209" s="26"/>
      <c r="AL209" s="27"/>
      <c r="AM209" s="28"/>
    </row>
    <row r="210" spans="2:39" x14ac:dyDescent="0.25">
      <c r="B210" s="26"/>
      <c r="C210" s="27"/>
      <c r="D210" s="27"/>
      <c r="E210" s="27"/>
      <c r="F210" s="27"/>
      <c r="G210" s="27"/>
      <c r="H210" s="27"/>
      <c r="I210" s="27"/>
      <c r="J210" s="28"/>
      <c r="K210" s="29"/>
      <c r="L210" s="30"/>
      <c r="M210" s="30"/>
      <c r="N210" s="30"/>
      <c r="O210" s="30"/>
      <c r="P210" s="30"/>
      <c r="Q210" s="30"/>
      <c r="R210" s="30"/>
      <c r="S210" s="31"/>
      <c r="T210" s="26"/>
      <c r="U210" s="27"/>
      <c r="V210" s="27"/>
      <c r="W210" s="27"/>
      <c r="X210" s="27"/>
      <c r="Y210" s="27"/>
      <c r="Z210" s="27"/>
      <c r="AA210" s="27"/>
      <c r="AB210" s="27"/>
      <c r="AC210" s="27"/>
      <c r="AD210" s="28"/>
      <c r="AE210" s="26"/>
      <c r="AF210" s="27"/>
      <c r="AG210" s="27"/>
      <c r="AH210" s="27"/>
      <c r="AI210" s="27"/>
      <c r="AJ210" s="28"/>
      <c r="AK210" s="26"/>
      <c r="AL210" s="27"/>
      <c r="AM210" s="28"/>
    </row>
    <row r="211" spans="2:39" x14ac:dyDescent="0.25">
      <c r="B211" s="26"/>
      <c r="C211" s="27"/>
      <c r="D211" s="27"/>
      <c r="E211" s="27"/>
      <c r="F211" s="27"/>
      <c r="G211" s="27"/>
      <c r="H211" s="27"/>
      <c r="I211" s="27"/>
      <c r="J211" s="28"/>
      <c r="K211" s="29"/>
      <c r="L211" s="30"/>
      <c r="M211" s="30"/>
      <c r="N211" s="30"/>
      <c r="O211" s="30"/>
      <c r="P211" s="30"/>
      <c r="Q211" s="30"/>
      <c r="R211" s="30"/>
      <c r="S211" s="31"/>
      <c r="T211" s="26"/>
      <c r="U211" s="27"/>
      <c r="V211" s="27"/>
      <c r="W211" s="27"/>
      <c r="X211" s="27"/>
      <c r="Y211" s="27"/>
      <c r="Z211" s="27"/>
      <c r="AA211" s="27"/>
      <c r="AB211" s="27"/>
      <c r="AC211" s="27"/>
      <c r="AD211" s="28"/>
      <c r="AE211" s="26"/>
      <c r="AF211" s="27"/>
      <c r="AG211" s="27"/>
      <c r="AH211" s="27"/>
      <c r="AI211" s="27"/>
      <c r="AJ211" s="28"/>
      <c r="AK211" s="26"/>
      <c r="AL211" s="27"/>
      <c r="AM211" s="28"/>
    </row>
    <row r="212" spans="2:39" x14ac:dyDescent="0.25">
      <c r="B212" s="26"/>
      <c r="C212" s="27"/>
      <c r="D212" s="27"/>
      <c r="E212" s="27"/>
      <c r="F212" s="27"/>
      <c r="G212" s="27"/>
      <c r="H212" s="27"/>
      <c r="I212" s="27"/>
      <c r="J212" s="28"/>
      <c r="K212" s="29"/>
      <c r="L212" s="30"/>
      <c r="M212" s="30"/>
      <c r="N212" s="30"/>
      <c r="O212" s="30"/>
      <c r="P212" s="30"/>
      <c r="Q212" s="30"/>
      <c r="R212" s="30"/>
      <c r="S212" s="31"/>
      <c r="T212" s="26"/>
      <c r="U212" s="27"/>
      <c r="V212" s="27"/>
      <c r="W212" s="27"/>
      <c r="X212" s="27"/>
      <c r="Y212" s="27"/>
      <c r="Z212" s="27"/>
      <c r="AA212" s="27"/>
      <c r="AB212" s="27"/>
      <c r="AC212" s="27"/>
      <c r="AD212" s="28"/>
      <c r="AE212" s="26"/>
      <c r="AF212" s="27"/>
      <c r="AG212" s="27"/>
      <c r="AH212" s="27"/>
      <c r="AI212" s="27"/>
      <c r="AJ212" s="28"/>
      <c r="AK212" s="26"/>
      <c r="AL212" s="27"/>
      <c r="AM212" s="28"/>
    </row>
    <row r="213" spans="2:39" x14ac:dyDescent="0.25">
      <c r="B213" s="26"/>
      <c r="C213" s="27"/>
      <c r="D213" s="27"/>
      <c r="E213" s="27"/>
      <c r="F213" s="27"/>
      <c r="G213" s="27"/>
      <c r="H213" s="27"/>
      <c r="I213" s="27"/>
      <c r="J213" s="28"/>
      <c r="K213" s="29"/>
      <c r="L213" s="30"/>
      <c r="M213" s="30"/>
      <c r="N213" s="30"/>
      <c r="O213" s="30"/>
      <c r="P213" s="30"/>
      <c r="Q213" s="30"/>
      <c r="R213" s="30"/>
      <c r="S213" s="31"/>
      <c r="T213" s="26"/>
      <c r="U213" s="27"/>
      <c r="V213" s="27"/>
      <c r="W213" s="27"/>
      <c r="X213" s="27"/>
      <c r="Y213" s="27"/>
      <c r="Z213" s="27"/>
      <c r="AA213" s="27"/>
      <c r="AB213" s="27"/>
      <c r="AC213" s="27"/>
      <c r="AD213" s="28"/>
      <c r="AE213" s="26"/>
      <c r="AF213" s="27"/>
      <c r="AG213" s="27"/>
      <c r="AH213" s="27"/>
      <c r="AI213" s="27"/>
      <c r="AJ213" s="28"/>
      <c r="AK213" s="26"/>
      <c r="AL213" s="27"/>
      <c r="AM213" s="28"/>
    </row>
    <row r="214" spans="2:39" x14ac:dyDescent="0.25">
      <c r="B214" s="26"/>
      <c r="C214" s="27"/>
      <c r="D214" s="27"/>
      <c r="E214" s="27"/>
      <c r="F214" s="27"/>
      <c r="G214" s="27"/>
      <c r="H214" s="27"/>
      <c r="I214" s="27"/>
      <c r="J214" s="28"/>
      <c r="K214" s="29"/>
      <c r="L214" s="30"/>
      <c r="M214" s="30"/>
      <c r="N214" s="30"/>
      <c r="O214" s="30"/>
      <c r="P214" s="30"/>
      <c r="Q214" s="30"/>
      <c r="R214" s="30"/>
      <c r="S214" s="31"/>
      <c r="T214" s="26"/>
      <c r="U214" s="27"/>
      <c r="V214" s="27"/>
      <c r="W214" s="27"/>
      <c r="X214" s="27"/>
      <c r="Y214" s="27"/>
      <c r="Z214" s="27"/>
      <c r="AA214" s="27"/>
      <c r="AB214" s="27"/>
      <c r="AC214" s="27"/>
      <c r="AD214" s="28"/>
      <c r="AE214" s="26"/>
      <c r="AF214" s="27"/>
      <c r="AG214" s="27"/>
      <c r="AH214" s="27"/>
      <c r="AI214" s="27"/>
      <c r="AJ214" s="28"/>
      <c r="AK214" s="26"/>
      <c r="AL214" s="27"/>
      <c r="AM214" s="28"/>
    </row>
    <row r="215" spans="2:39" x14ac:dyDescent="0.25">
      <c r="B215" s="26"/>
      <c r="C215" s="27"/>
      <c r="D215" s="27"/>
      <c r="E215" s="27"/>
      <c r="F215" s="27"/>
      <c r="G215" s="27"/>
      <c r="H215" s="27"/>
      <c r="I215" s="27"/>
      <c r="J215" s="28"/>
      <c r="K215" s="29"/>
      <c r="L215" s="30"/>
      <c r="M215" s="30"/>
      <c r="N215" s="30"/>
      <c r="O215" s="30"/>
      <c r="P215" s="30"/>
      <c r="Q215" s="30"/>
      <c r="R215" s="30"/>
      <c r="S215" s="31"/>
      <c r="T215" s="26"/>
      <c r="U215" s="27"/>
      <c r="V215" s="27"/>
      <c r="W215" s="27"/>
      <c r="X215" s="27"/>
      <c r="Y215" s="27"/>
      <c r="Z215" s="27"/>
      <c r="AA215" s="27"/>
      <c r="AB215" s="27"/>
      <c r="AC215" s="27"/>
      <c r="AD215" s="28"/>
      <c r="AE215" s="26"/>
      <c r="AF215" s="27"/>
      <c r="AG215" s="27"/>
      <c r="AH215" s="27"/>
      <c r="AI215" s="27"/>
      <c r="AJ215" s="28"/>
      <c r="AK215" s="26"/>
      <c r="AL215" s="27"/>
      <c r="AM215" s="28"/>
    </row>
    <row r="216" spans="2:39" x14ac:dyDescent="0.25">
      <c r="B216" s="26"/>
      <c r="C216" s="27"/>
      <c r="D216" s="27"/>
      <c r="E216" s="27"/>
      <c r="F216" s="27"/>
      <c r="G216" s="27"/>
      <c r="H216" s="27"/>
      <c r="I216" s="27"/>
      <c r="J216" s="28"/>
      <c r="K216" s="29"/>
      <c r="L216" s="30"/>
      <c r="M216" s="30"/>
      <c r="N216" s="30"/>
      <c r="O216" s="30"/>
      <c r="P216" s="30"/>
      <c r="Q216" s="30"/>
      <c r="R216" s="30"/>
      <c r="S216" s="31"/>
      <c r="T216" s="26"/>
      <c r="U216" s="27"/>
      <c r="V216" s="27"/>
      <c r="W216" s="27"/>
      <c r="X216" s="27"/>
      <c r="Y216" s="27"/>
      <c r="Z216" s="27"/>
      <c r="AA216" s="27"/>
      <c r="AB216" s="27"/>
      <c r="AC216" s="27"/>
      <c r="AD216" s="28"/>
      <c r="AE216" s="26"/>
      <c r="AF216" s="27"/>
      <c r="AG216" s="27"/>
      <c r="AH216" s="27"/>
      <c r="AI216" s="27"/>
      <c r="AJ216" s="28"/>
      <c r="AK216" s="26"/>
      <c r="AL216" s="27"/>
      <c r="AM216" s="28"/>
    </row>
    <row r="217" spans="2:39" x14ac:dyDescent="0.25">
      <c r="B217" s="26"/>
      <c r="C217" s="27"/>
      <c r="D217" s="27"/>
      <c r="E217" s="27"/>
      <c r="F217" s="27"/>
      <c r="G217" s="27"/>
      <c r="H217" s="27"/>
      <c r="I217" s="27"/>
      <c r="J217" s="28"/>
      <c r="K217" s="29"/>
      <c r="L217" s="30"/>
      <c r="M217" s="30"/>
      <c r="N217" s="30"/>
      <c r="O217" s="30"/>
      <c r="P217" s="30"/>
      <c r="Q217" s="30"/>
      <c r="R217" s="30"/>
      <c r="S217" s="31"/>
      <c r="T217" s="26"/>
      <c r="U217" s="27"/>
      <c r="V217" s="27"/>
      <c r="W217" s="27"/>
      <c r="X217" s="27"/>
      <c r="Y217" s="27"/>
      <c r="Z217" s="27"/>
      <c r="AA217" s="27"/>
      <c r="AB217" s="27"/>
      <c r="AC217" s="27"/>
      <c r="AD217" s="28"/>
      <c r="AE217" s="26"/>
      <c r="AF217" s="27"/>
      <c r="AG217" s="27"/>
      <c r="AH217" s="27"/>
      <c r="AI217" s="27"/>
      <c r="AJ217" s="28"/>
      <c r="AK217" s="26"/>
      <c r="AL217" s="27"/>
      <c r="AM217" s="28"/>
    </row>
    <row r="218" spans="2:39" x14ac:dyDescent="0.25">
      <c r="B218" s="26"/>
      <c r="C218" s="27"/>
      <c r="D218" s="27"/>
      <c r="E218" s="27"/>
      <c r="F218" s="27"/>
      <c r="G218" s="27"/>
      <c r="H218" s="27"/>
      <c r="I218" s="27"/>
      <c r="J218" s="28"/>
      <c r="K218" s="29"/>
      <c r="L218" s="30"/>
      <c r="M218" s="30"/>
      <c r="N218" s="30"/>
      <c r="O218" s="30"/>
      <c r="P218" s="30"/>
      <c r="Q218" s="30"/>
      <c r="R218" s="30"/>
      <c r="S218" s="31"/>
      <c r="T218" s="26"/>
      <c r="U218" s="27"/>
      <c r="V218" s="27"/>
      <c r="W218" s="27"/>
      <c r="X218" s="27"/>
      <c r="Y218" s="27"/>
      <c r="Z218" s="27"/>
      <c r="AA218" s="27"/>
      <c r="AB218" s="27"/>
      <c r="AC218" s="27"/>
      <c r="AD218" s="28"/>
      <c r="AE218" s="26"/>
      <c r="AF218" s="27"/>
      <c r="AG218" s="27"/>
      <c r="AH218" s="27"/>
      <c r="AI218" s="27"/>
      <c r="AJ218" s="28"/>
      <c r="AK218" s="26"/>
      <c r="AL218" s="27"/>
      <c r="AM218" s="28"/>
    </row>
    <row r="219" spans="2:39" x14ac:dyDescent="0.25">
      <c r="B219" s="26"/>
      <c r="C219" s="27"/>
      <c r="D219" s="27"/>
      <c r="E219" s="27"/>
      <c r="F219" s="27"/>
      <c r="G219" s="27"/>
      <c r="H219" s="27"/>
      <c r="I219" s="27"/>
      <c r="J219" s="28"/>
      <c r="K219" s="29"/>
      <c r="L219" s="30"/>
      <c r="M219" s="30"/>
      <c r="N219" s="30"/>
      <c r="O219" s="30"/>
      <c r="P219" s="30"/>
      <c r="Q219" s="30"/>
      <c r="R219" s="30"/>
      <c r="S219" s="31"/>
      <c r="T219" s="26"/>
      <c r="U219" s="27"/>
      <c r="V219" s="27"/>
      <c r="W219" s="27"/>
      <c r="X219" s="27"/>
      <c r="Y219" s="27"/>
      <c r="Z219" s="27"/>
      <c r="AA219" s="27"/>
      <c r="AB219" s="27"/>
      <c r="AC219" s="27"/>
      <c r="AD219" s="28"/>
      <c r="AE219" s="26"/>
      <c r="AF219" s="27"/>
      <c r="AG219" s="27"/>
      <c r="AH219" s="27"/>
      <c r="AI219" s="27"/>
      <c r="AJ219" s="28"/>
      <c r="AK219" s="26"/>
      <c r="AL219" s="27"/>
      <c r="AM219" s="28"/>
    </row>
    <row r="220" spans="2:39" x14ac:dyDescent="0.25">
      <c r="B220" s="26"/>
      <c r="C220" s="27"/>
      <c r="D220" s="27"/>
      <c r="E220" s="27"/>
      <c r="F220" s="27"/>
      <c r="G220" s="27"/>
      <c r="H220" s="27"/>
      <c r="I220" s="27"/>
      <c r="J220" s="28"/>
      <c r="K220" s="29"/>
      <c r="L220" s="30"/>
      <c r="M220" s="30"/>
      <c r="N220" s="30"/>
      <c r="O220" s="30"/>
      <c r="P220" s="30"/>
      <c r="Q220" s="30"/>
      <c r="R220" s="30"/>
      <c r="S220" s="31"/>
      <c r="T220" s="26"/>
      <c r="U220" s="27"/>
      <c r="V220" s="27"/>
      <c r="W220" s="27"/>
      <c r="X220" s="27"/>
      <c r="Y220" s="27"/>
      <c r="Z220" s="27"/>
      <c r="AA220" s="27"/>
      <c r="AB220" s="27"/>
      <c r="AC220" s="27"/>
      <c r="AD220" s="28"/>
      <c r="AE220" s="26"/>
      <c r="AF220" s="27"/>
      <c r="AG220" s="27"/>
      <c r="AH220" s="27"/>
      <c r="AI220" s="27"/>
      <c r="AJ220" s="28"/>
      <c r="AK220" s="26"/>
      <c r="AL220" s="27"/>
      <c r="AM220" s="28"/>
    </row>
    <row r="221" spans="2:39" x14ac:dyDescent="0.25">
      <c r="B221" s="26"/>
      <c r="C221" s="27"/>
      <c r="D221" s="27"/>
      <c r="E221" s="27"/>
      <c r="F221" s="27"/>
      <c r="G221" s="27"/>
      <c r="H221" s="27"/>
      <c r="I221" s="27"/>
      <c r="J221" s="28"/>
      <c r="K221" s="29"/>
      <c r="L221" s="30"/>
      <c r="M221" s="30"/>
      <c r="N221" s="30"/>
      <c r="O221" s="30"/>
      <c r="P221" s="30"/>
      <c r="Q221" s="30"/>
      <c r="R221" s="30"/>
      <c r="S221" s="31"/>
      <c r="T221" s="26"/>
      <c r="U221" s="27"/>
      <c r="V221" s="27"/>
      <c r="W221" s="27"/>
      <c r="X221" s="27"/>
      <c r="Y221" s="27"/>
      <c r="Z221" s="27"/>
      <c r="AA221" s="27"/>
      <c r="AB221" s="27"/>
      <c r="AC221" s="27"/>
      <c r="AD221" s="28"/>
      <c r="AE221" s="26"/>
      <c r="AF221" s="27"/>
      <c r="AG221" s="27"/>
      <c r="AH221" s="27"/>
      <c r="AI221" s="27"/>
      <c r="AJ221" s="28"/>
      <c r="AK221" s="26"/>
      <c r="AL221" s="27"/>
      <c r="AM221" s="28"/>
    </row>
    <row r="222" spans="2:39" x14ac:dyDescent="0.25">
      <c r="B222" s="26"/>
      <c r="C222" s="27"/>
      <c r="D222" s="27"/>
      <c r="E222" s="27"/>
      <c r="F222" s="27"/>
      <c r="G222" s="27"/>
      <c r="H222" s="27"/>
      <c r="I222" s="27"/>
      <c r="J222" s="28"/>
      <c r="K222" s="29"/>
      <c r="L222" s="30"/>
      <c r="M222" s="30"/>
      <c r="N222" s="30"/>
      <c r="O222" s="30"/>
      <c r="P222" s="30"/>
      <c r="Q222" s="30"/>
      <c r="R222" s="30"/>
      <c r="S222" s="31"/>
      <c r="T222" s="26"/>
      <c r="U222" s="27"/>
      <c r="V222" s="27"/>
      <c r="W222" s="27"/>
      <c r="X222" s="27"/>
      <c r="Y222" s="27"/>
      <c r="Z222" s="27"/>
      <c r="AA222" s="27"/>
      <c r="AB222" s="27"/>
      <c r="AC222" s="27"/>
      <c r="AD222" s="28"/>
      <c r="AE222" s="26"/>
      <c r="AF222" s="27"/>
      <c r="AG222" s="27"/>
      <c r="AH222" s="27"/>
      <c r="AI222" s="27"/>
      <c r="AJ222" s="28"/>
      <c r="AK222" s="26"/>
      <c r="AL222" s="27"/>
      <c r="AM222" s="28"/>
    </row>
    <row r="223" spans="2:39" x14ac:dyDescent="0.25">
      <c r="B223" s="26"/>
      <c r="C223" s="27"/>
      <c r="D223" s="27"/>
      <c r="E223" s="27"/>
      <c r="F223" s="27"/>
      <c r="G223" s="27"/>
      <c r="H223" s="27"/>
      <c r="I223" s="27"/>
      <c r="J223" s="28"/>
      <c r="K223" s="29"/>
      <c r="L223" s="30"/>
      <c r="M223" s="30"/>
      <c r="N223" s="30"/>
      <c r="O223" s="30"/>
      <c r="P223" s="30"/>
      <c r="Q223" s="30"/>
      <c r="R223" s="30"/>
      <c r="S223" s="31"/>
      <c r="T223" s="26"/>
      <c r="U223" s="27"/>
      <c r="V223" s="27"/>
      <c r="W223" s="27"/>
      <c r="X223" s="27"/>
      <c r="Y223" s="27"/>
      <c r="Z223" s="27"/>
      <c r="AA223" s="27"/>
      <c r="AB223" s="27"/>
      <c r="AC223" s="27"/>
      <c r="AD223" s="28"/>
      <c r="AE223" s="26"/>
      <c r="AF223" s="27"/>
      <c r="AG223" s="27"/>
      <c r="AH223" s="27"/>
      <c r="AI223" s="27"/>
      <c r="AJ223" s="28"/>
      <c r="AK223" s="26"/>
      <c r="AL223" s="27"/>
      <c r="AM223" s="28"/>
    </row>
    <row r="224" spans="2:39" x14ac:dyDescent="0.25">
      <c r="B224" s="26"/>
      <c r="C224" s="27"/>
      <c r="D224" s="27"/>
      <c r="E224" s="27"/>
      <c r="F224" s="27"/>
      <c r="G224" s="27"/>
      <c r="H224" s="27"/>
      <c r="I224" s="27"/>
      <c r="J224" s="28"/>
      <c r="K224" s="29"/>
      <c r="L224" s="30"/>
      <c r="M224" s="30"/>
      <c r="N224" s="30"/>
      <c r="O224" s="30"/>
      <c r="P224" s="30"/>
      <c r="Q224" s="30"/>
      <c r="R224" s="30"/>
      <c r="S224" s="31"/>
      <c r="T224" s="26"/>
      <c r="U224" s="27"/>
      <c r="V224" s="27"/>
      <c r="W224" s="27"/>
      <c r="X224" s="27"/>
      <c r="Y224" s="27"/>
      <c r="Z224" s="27"/>
      <c r="AA224" s="27"/>
      <c r="AB224" s="27"/>
      <c r="AC224" s="27"/>
      <c r="AD224" s="28"/>
      <c r="AE224" s="26"/>
      <c r="AF224" s="27"/>
      <c r="AG224" s="27"/>
      <c r="AH224" s="27"/>
      <c r="AI224" s="27"/>
      <c r="AJ224" s="28"/>
      <c r="AK224" s="26"/>
      <c r="AL224" s="27"/>
      <c r="AM224" s="28"/>
    </row>
    <row r="225" spans="2:39" x14ac:dyDescent="0.25">
      <c r="B225" s="26"/>
      <c r="C225" s="27"/>
      <c r="D225" s="27"/>
      <c r="E225" s="27"/>
      <c r="F225" s="27"/>
      <c r="G225" s="27"/>
      <c r="H225" s="27"/>
      <c r="I225" s="27"/>
      <c r="J225" s="28"/>
      <c r="K225" s="29"/>
      <c r="L225" s="30"/>
      <c r="M225" s="30"/>
      <c r="N225" s="30"/>
      <c r="O225" s="30"/>
      <c r="P225" s="30"/>
      <c r="Q225" s="30"/>
      <c r="R225" s="30"/>
      <c r="S225" s="31"/>
      <c r="T225" s="26"/>
      <c r="U225" s="27"/>
      <c r="V225" s="27"/>
      <c r="W225" s="27"/>
      <c r="X225" s="27"/>
      <c r="Y225" s="27"/>
      <c r="Z225" s="27"/>
      <c r="AA225" s="27"/>
      <c r="AB225" s="27"/>
      <c r="AC225" s="27"/>
      <c r="AD225" s="28"/>
      <c r="AE225" s="26"/>
      <c r="AF225" s="27"/>
      <c r="AG225" s="27"/>
      <c r="AH225" s="27"/>
      <c r="AI225" s="27"/>
      <c r="AJ225" s="28"/>
      <c r="AK225" s="26"/>
      <c r="AL225" s="27"/>
      <c r="AM225" s="28"/>
    </row>
    <row r="226" spans="2:39" x14ac:dyDescent="0.25">
      <c r="B226" s="26"/>
      <c r="C226" s="27"/>
      <c r="D226" s="27"/>
      <c r="E226" s="27"/>
      <c r="F226" s="27"/>
      <c r="G226" s="27"/>
      <c r="H226" s="27"/>
      <c r="I226" s="27"/>
      <c r="J226" s="28"/>
      <c r="K226" s="29"/>
      <c r="L226" s="30"/>
      <c r="M226" s="30"/>
      <c r="N226" s="30"/>
      <c r="O226" s="30"/>
      <c r="P226" s="30"/>
      <c r="Q226" s="30"/>
      <c r="R226" s="30"/>
      <c r="S226" s="31"/>
      <c r="T226" s="26"/>
      <c r="U226" s="27"/>
      <c r="V226" s="27"/>
      <c r="W226" s="27"/>
      <c r="X226" s="27"/>
      <c r="Y226" s="27"/>
      <c r="Z226" s="27"/>
      <c r="AA226" s="27"/>
      <c r="AB226" s="27"/>
      <c r="AC226" s="27"/>
      <c r="AD226" s="28"/>
      <c r="AE226" s="26"/>
      <c r="AF226" s="27"/>
      <c r="AG226" s="27"/>
      <c r="AH226" s="27"/>
      <c r="AI226" s="27"/>
      <c r="AJ226" s="28"/>
      <c r="AK226" s="26"/>
      <c r="AL226" s="27"/>
      <c r="AM226" s="28"/>
    </row>
    <row r="227" spans="2:39" x14ac:dyDescent="0.25">
      <c r="B227" s="26"/>
      <c r="C227" s="27"/>
      <c r="D227" s="27"/>
      <c r="E227" s="27"/>
      <c r="F227" s="27"/>
      <c r="G227" s="27"/>
      <c r="H227" s="27"/>
      <c r="I227" s="27"/>
      <c r="J227" s="28"/>
      <c r="K227" s="29"/>
      <c r="L227" s="30"/>
      <c r="M227" s="30"/>
      <c r="N227" s="30"/>
      <c r="O227" s="30"/>
      <c r="P227" s="30"/>
      <c r="Q227" s="30"/>
      <c r="R227" s="30"/>
      <c r="S227" s="31"/>
      <c r="T227" s="26"/>
      <c r="U227" s="27"/>
      <c r="V227" s="27"/>
      <c r="W227" s="27"/>
      <c r="X227" s="27"/>
      <c r="Y227" s="27"/>
      <c r="Z227" s="27"/>
      <c r="AA227" s="27"/>
      <c r="AB227" s="27"/>
      <c r="AC227" s="27"/>
      <c r="AD227" s="28"/>
      <c r="AE227" s="26"/>
      <c r="AF227" s="27"/>
      <c r="AG227" s="27"/>
      <c r="AH227" s="27"/>
      <c r="AI227" s="27"/>
      <c r="AJ227" s="28"/>
      <c r="AK227" s="26"/>
      <c r="AL227" s="27"/>
      <c r="AM227" s="28"/>
    </row>
    <row r="228" spans="2:39" x14ac:dyDescent="0.25">
      <c r="B228" s="26"/>
      <c r="C228" s="27"/>
      <c r="D228" s="27"/>
      <c r="E228" s="27"/>
      <c r="F228" s="27"/>
      <c r="G228" s="27"/>
      <c r="H228" s="27"/>
      <c r="I228" s="27"/>
      <c r="J228" s="28"/>
      <c r="K228" s="29"/>
      <c r="L228" s="30"/>
      <c r="M228" s="30"/>
      <c r="N228" s="30"/>
      <c r="O228" s="30"/>
      <c r="P228" s="30"/>
      <c r="Q228" s="30"/>
      <c r="R228" s="30"/>
      <c r="S228" s="31"/>
      <c r="T228" s="26"/>
      <c r="U228" s="27"/>
      <c r="V228" s="27"/>
      <c r="W228" s="27"/>
      <c r="X228" s="27"/>
      <c r="Y228" s="27"/>
      <c r="Z228" s="27"/>
      <c r="AA228" s="27"/>
      <c r="AB228" s="27"/>
      <c r="AC228" s="27"/>
      <c r="AD228" s="28"/>
      <c r="AE228" s="26"/>
      <c r="AF228" s="27"/>
      <c r="AG228" s="27"/>
      <c r="AH228" s="27"/>
      <c r="AI228" s="27"/>
      <c r="AJ228" s="28"/>
      <c r="AK228" s="26"/>
      <c r="AL228" s="27"/>
      <c r="AM228" s="28"/>
    </row>
    <row r="229" spans="2:39" x14ac:dyDescent="0.25">
      <c r="B229" s="26"/>
      <c r="C229" s="27"/>
      <c r="D229" s="27"/>
      <c r="E229" s="27"/>
      <c r="F229" s="27"/>
      <c r="G229" s="27"/>
      <c r="H229" s="27"/>
      <c r="I229" s="27"/>
      <c r="J229" s="28"/>
      <c r="K229" s="29"/>
      <c r="L229" s="30"/>
      <c r="M229" s="30"/>
      <c r="N229" s="30"/>
      <c r="O229" s="30"/>
      <c r="P229" s="30"/>
      <c r="Q229" s="30"/>
      <c r="R229" s="30"/>
      <c r="S229" s="31"/>
      <c r="T229" s="26"/>
      <c r="U229" s="27"/>
      <c r="V229" s="27"/>
      <c r="W229" s="27"/>
      <c r="X229" s="27"/>
      <c r="Y229" s="27"/>
      <c r="Z229" s="27"/>
      <c r="AA229" s="27"/>
      <c r="AB229" s="27"/>
      <c r="AC229" s="27"/>
      <c r="AD229" s="28"/>
      <c r="AE229" s="26"/>
      <c r="AF229" s="27"/>
      <c r="AG229" s="27"/>
      <c r="AH229" s="27"/>
      <c r="AI229" s="27"/>
      <c r="AJ229" s="28"/>
      <c r="AK229" s="26"/>
      <c r="AL229" s="27"/>
      <c r="AM229" s="28"/>
    </row>
    <row r="230" spans="2:39" x14ac:dyDescent="0.25">
      <c r="B230" s="26"/>
      <c r="C230" s="27"/>
      <c r="D230" s="27"/>
      <c r="E230" s="27"/>
      <c r="F230" s="27"/>
      <c r="G230" s="27"/>
      <c r="H230" s="27"/>
      <c r="I230" s="27"/>
      <c r="J230" s="28"/>
      <c r="K230" s="29"/>
      <c r="L230" s="30"/>
      <c r="M230" s="30"/>
      <c r="N230" s="30"/>
      <c r="O230" s="30"/>
      <c r="P230" s="30"/>
      <c r="Q230" s="30"/>
      <c r="R230" s="30"/>
      <c r="S230" s="31"/>
      <c r="T230" s="26"/>
      <c r="U230" s="27"/>
      <c r="V230" s="27"/>
      <c r="W230" s="27"/>
      <c r="X230" s="27"/>
      <c r="Y230" s="27"/>
      <c r="Z230" s="27"/>
      <c r="AA230" s="27"/>
      <c r="AB230" s="27"/>
      <c r="AC230" s="27"/>
      <c r="AD230" s="28"/>
      <c r="AE230" s="26"/>
      <c r="AF230" s="27"/>
      <c r="AG230" s="27"/>
      <c r="AH230" s="27"/>
      <c r="AI230" s="27"/>
      <c r="AJ230" s="28"/>
      <c r="AK230" s="26"/>
      <c r="AL230" s="27"/>
      <c r="AM230" s="28"/>
    </row>
    <row r="231" spans="2:39" x14ac:dyDescent="0.25">
      <c r="B231" s="26"/>
      <c r="C231" s="27"/>
      <c r="D231" s="27"/>
      <c r="E231" s="27"/>
      <c r="F231" s="27"/>
      <c r="G231" s="27"/>
      <c r="H231" s="27"/>
      <c r="I231" s="27"/>
      <c r="J231" s="28"/>
      <c r="K231" s="29"/>
      <c r="L231" s="30"/>
      <c r="M231" s="30"/>
      <c r="N231" s="30"/>
      <c r="O231" s="30"/>
      <c r="P231" s="30"/>
      <c r="Q231" s="30"/>
      <c r="R231" s="30"/>
      <c r="S231" s="31"/>
      <c r="T231" s="26"/>
      <c r="U231" s="27"/>
      <c r="V231" s="27"/>
      <c r="W231" s="27"/>
      <c r="X231" s="27"/>
      <c r="Y231" s="27"/>
      <c r="Z231" s="27"/>
      <c r="AA231" s="27"/>
      <c r="AB231" s="27"/>
      <c r="AC231" s="27"/>
      <c r="AD231" s="28"/>
      <c r="AE231" s="26"/>
      <c r="AF231" s="27"/>
      <c r="AG231" s="27"/>
      <c r="AH231" s="27"/>
      <c r="AI231" s="27"/>
      <c r="AJ231" s="28"/>
      <c r="AK231" s="26"/>
      <c r="AL231" s="27"/>
      <c r="AM231" s="28"/>
    </row>
    <row r="232" spans="2:39" x14ac:dyDescent="0.25">
      <c r="B232" s="26"/>
      <c r="C232" s="27"/>
      <c r="D232" s="27"/>
      <c r="E232" s="27"/>
      <c r="F232" s="27"/>
      <c r="G232" s="27"/>
      <c r="H232" s="27"/>
      <c r="I232" s="27"/>
      <c r="J232" s="28"/>
      <c r="K232" s="29"/>
      <c r="L232" s="30"/>
      <c r="M232" s="30"/>
      <c r="N232" s="30"/>
      <c r="O232" s="30"/>
      <c r="P232" s="30"/>
      <c r="Q232" s="30"/>
      <c r="R232" s="30"/>
      <c r="S232" s="31"/>
      <c r="T232" s="26"/>
      <c r="U232" s="27"/>
      <c r="V232" s="27"/>
      <c r="W232" s="27"/>
      <c r="X232" s="27"/>
      <c r="Y232" s="27"/>
      <c r="Z232" s="27"/>
      <c r="AA232" s="27"/>
      <c r="AB232" s="27"/>
      <c r="AC232" s="27"/>
      <c r="AD232" s="28"/>
      <c r="AE232" s="26"/>
      <c r="AF232" s="27"/>
      <c r="AG232" s="27"/>
      <c r="AH232" s="27"/>
      <c r="AI232" s="27"/>
      <c r="AJ232" s="28"/>
      <c r="AK232" s="26"/>
      <c r="AL232" s="27"/>
      <c r="AM232" s="28"/>
    </row>
    <row r="233" spans="2:39" x14ac:dyDescent="0.25">
      <c r="B233" s="26"/>
      <c r="C233" s="27"/>
      <c r="D233" s="27"/>
      <c r="E233" s="27"/>
      <c r="F233" s="27"/>
      <c r="G233" s="27"/>
      <c r="H233" s="27"/>
      <c r="I233" s="27"/>
      <c r="J233" s="28"/>
      <c r="K233" s="29"/>
      <c r="L233" s="30"/>
      <c r="M233" s="30"/>
      <c r="N233" s="30"/>
      <c r="O233" s="30"/>
      <c r="P233" s="30"/>
      <c r="Q233" s="30"/>
      <c r="R233" s="30"/>
      <c r="S233" s="31"/>
      <c r="T233" s="26"/>
      <c r="U233" s="27"/>
      <c r="V233" s="27"/>
      <c r="W233" s="27"/>
      <c r="X233" s="27"/>
      <c r="Y233" s="27"/>
      <c r="Z233" s="27"/>
      <c r="AA233" s="27"/>
      <c r="AB233" s="27"/>
      <c r="AC233" s="27"/>
      <c r="AD233" s="28"/>
      <c r="AE233" s="26"/>
      <c r="AF233" s="27"/>
      <c r="AG233" s="27"/>
      <c r="AH233" s="27"/>
      <c r="AI233" s="27"/>
      <c r="AJ233" s="28"/>
      <c r="AK233" s="26"/>
      <c r="AL233" s="27"/>
      <c r="AM233" s="28"/>
    </row>
    <row r="234" spans="2:39" x14ac:dyDescent="0.25">
      <c r="B234" s="26"/>
      <c r="C234" s="27"/>
      <c r="D234" s="27"/>
      <c r="E234" s="27"/>
      <c r="F234" s="27"/>
      <c r="G234" s="27"/>
      <c r="H234" s="27"/>
      <c r="I234" s="27"/>
      <c r="J234" s="28"/>
      <c r="K234" s="29"/>
      <c r="L234" s="30"/>
      <c r="M234" s="30"/>
      <c r="N234" s="30"/>
      <c r="O234" s="30"/>
      <c r="P234" s="30"/>
      <c r="Q234" s="30"/>
      <c r="R234" s="30"/>
      <c r="S234" s="31"/>
      <c r="T234" s="26"/>
      <c r="U234" s="27"/>
      <c r="V234" s="27"/>
      <c r="W234" s="27"/>
      <c r="X234" s="27"/>
      <c r="Y234" s="27"/>
      <c r="Z234" s="27"/>
      <c r="AA234" s="27"/>
      <c r="AB234" s="27"/>
      <c r="AC234" s="27"/>
      <c r="AD234" s="28"/>
      <c r="AE234" s="26"/>
      <c r="AF234" s="27"/>
      <c r="AG234" s="27"/>
      <c r="AH234" s="27"/>
      <c r="AI234" s="27"/>
      <c r="AJ234" s="28"/>
      <c r="AK234" s="26"/>
      <c r="AL234" s="27"/>
      <c r="AM234" s="28"/>
    </row>
    <row r="235" spans="2:39" x14ac:dyDescent="0.25">
      <c r="B235" s="26"/>
      <c r="C235" s="27"/>
      <c r="D235" s="27"/>
      <c r="E235" s="27"/>
      <c r="F235" s="27"/>
      <c r="G235" s="27"/>
      <c r="H235" s="27"/>
      <c r="I235" s="27"/>
      <c r="J235" s="28"/>
      <c r="K235" s="29"/>
      <c r="L235" s="30"/>
      <c r="M235" s="30"/>
      <c r="N235" s="30"/>
      <c r="O235" s="30"/>
      <c r="P235" s="30"/>
      <c r="Q235" s="30"/>
      <c r="R235" s="30"/>
      <c r="S235" s="31"/>
      <c r="T235" s="26"/>
      <c r="U235" s="27"/>
      <c r="V235" s="27"/>
      <c r="W235" s="27"/>
      <c r="X235" s="27"/>
      <c r="Y235" s="27"/>
      <c r="Z235" s="27"/>
      <c r="AA235" s="27"/>
      <c r="AB235" s="27"/>
      <c r="AC235" s="27"/>
      <c r="AD235" s="28"/>
      <c r="AE235" s="26"/>
      <c r="AF235" s="27"/>
      <c r="AG235" s="27"/>
      <c r="AH235" s="27"/>
      <c r="AI235" s="27"/>
      <c r="AJ235" s="28"/>
      <c r="AK235" s="26"/>
      <c r="AL235" s="27"/>
      <c r="AM235" s="28"/>
    </row>
    <row r="236" spans="2:39" x14ac:dyDescent="0.25">
      <c r="B236" s="26"/>
      <c r="C236" s="27"/>
      <c r="D236" s="27"/>
      <c r="E236" s="27"/>
      <c r="F236" s="27"/>
      <c r="G236" s="27"/>
      <c r="H236" s="27"/>
      <c r="I236" s="27"/>
      <c r="J236" s="28"/>
      <c r="K236" s="29"/>
      <c r="L236" s="30"/>
      <c r="M236" s="30"/>
      <c r="N236" s="30"/>
      <c r="O236" s="30"/>
      <c r="P236" s="30"/>
      <c r="Q236" s="30"/>
      <c r="R236" s="30"/>
      <c r="S236" s="31"/>
      <c r="T236" s="26"/>
      <c r="U236" s="27"/>
      <c r="V236" s="27"/>
      <c r="W236" s="27"/>
      <c r="X236" s="27"/>
      <c r="Y236" s="27"/>
      <c r="Z236" s="27"/>
      <c r="AA236" s="27"/>
      <c r="AB236" s="27"/>
      <c r="AC236" s="27"/>
      <c r="AD236" s="28"/>
      <c r="AE236" s="26"/>
      <c r="AF236" s="27"/>
      <c r="AG236" s="27"/>
      <c r="AH236" s="27"/>
      <c r="AI236" s="27"/>
      <c r="AJ236" s="28"/>
      <c r="AK236" s="26"/>
      <c r="AL236" s="27"/>
      <c r="AM236" s="28"/>
    </row>
    <row r="237" spans="2:39" x14ac:dyDescent="0.25">
      <c r="B237" s="26"/>
      <c r="C237" s="27"/>
      <c r="D237" s="27"/>
      <c r="E237" s="27"/>
      <c r="F237" s="27"/>
      <c r="G237" s="27"/>
      <c r="H237" s="27"/>
      <c r="I237" s="27"/>
      <c r="J237" s="28"/>
      <c r="K237" s="29"/>
      <c r="L237" s="30"/>
      <c r="M237" s="30"/>
      <c r="N237" s="30"/>
      <c r="O237" s="30"/>
      <c r="P237" s="30"/>
      <c r="Q237" s="30"/>
      <c r="R237" s="30"/>
      <c r="S237" s="31"/>
      <c r="T237" s="26"/>
      <c r="U237" s="27"/>
      <c r="V237" s="27"/>
      <c r="W237" s="27"/>
      <c r="X237" s="27"/>
      <c r="Y237" s="27"/>
      <c r="Z237" s="27"/>
      <c r="AA237" s="27"/>
      <c r="AB237" s="27"/>
      <c r="AC237" s="27"/>
      <c r="AD237" s="28"/>
      <c r="AE237" s="26"/>
      <c r="AF237" s="27"/>
      <c r="AG237" s="27"/>
      <c r="AH237" s="27"/>
      <c r="AI237" s="27"/>
      <c r="AJ237" s="28"/>
      <c r="AK237" s="26"/>
      <c r="AL237" s="27"/>
      <c r="AM237" s="28"/>
    </row>
    <row r="238" spans="2:39" x14ac:dyDescent="0.25">
      <c r="B238" s="26"/>
      <c r="C238" s="27"/>
      <c r="D238" s="27"/>
      <c r="E238" s="27"/>
      <c r="F238" s="27"/>
      <c r="G238" s="27"/>
      <c r="H238" s="27"/>
      <c r="I238" s="27"/>
      <c r="J238" s="28"/>
      <c r="K238" s="29"/>
      <c r="L238" s="30"/>
      <c r="M238" s="30"/>
      <c r="N238" s="30"/>
      <c r="O238" s="30"/>
      <c r="P238" s="30"/>
      <c r="Q238" s="30"/>
      <c r="R238" s="30"/>
      <c r="S238" s="31"/>
      <c r="T238" s="26"/>
      <c r="U238" s="27"/>
      <c r="V238" s="27"/>
      <c r="W238" s="27"/>
      <c r="X238" s="27"/>
      <c r="Y238" s="27"/>
      <c r="Z238" s="27"/>
      <c r="AA238" s="27"/>
      <c r="AB238" s="27"/>
      <c r="AC238" s="27"/>
      <c r="AD238" s="28"/>
      <c r="AE238" s="26"/>
      <c r="AF238" s="27"/>
      <c r="AG238" s="27"/>
      <c r="AH238" s="27"/>
      <c r="AI238" s="27"/>
      <c r="AJ238" s="28"/>
      <c r="AK238" s="26"/>
      <c r="AL238" s="27"/>
      <c r="AM238" s="28"/>
    </row>
    <row r="239" spans="2:39" x14ac:dyDescent="0.25">
      <c r="B239" s="26"/>
      <c r="C239" s="27"/>
      <c r="D239" s="27"/>
      <c r="E239" s="27"/>
      <c r="F239" s="27"/>
      <c r="G239" s="27"/>
      <c r="H239" s="27"/>
      <c r="I239" s="27"/>
      <c r="J239" s="28"/>
      <c r="K239" s="29"/>
      <c r="L239" s="30"/>
      <c r="M239" s="30"/>
      <c r="N239" s="30"/>
      <c r="O239" s="30"/>
      <c r="P239" s="30"/>
      <c r="Q239" s="30"/>
      <c r="R239" s="30"/>
      <c r="S239" s="31"/>
      <c r="T239" s="26"/>
      <c r="U239" s="27"/>
      <c r="V239" s="27"/>
      <c r="W239" s="27"/>
      <c r="X239" s="27"/>
      <c r="Y239" s="27"/>
      <c r="Z239" s="27"/>
      <c r="AA239" s="27"/>
      <c r="AB239" s="27"/>
      <c r="AC239" s="27"/>
      <c r="AD239" s="28"/>
      <c r="AE239" s="26"/>
      <c r="AF239" s="27"/>
      <c r="AG239" s="27"/>
      <c r="AH239" s="27"/>
      <c r="AI239" s="27"/>
      <c r="AJ239" s="28"/>
      <c r="AK239" s="26"/>
      <c r="AL239" s="27"/>
      <c r="AM239" s="28"/>
    </row>
    <row r="240" spans="2:39" x14ac:dyDescent="0.25">
      <c r="B240" s="26"/>
      <c r="C240" s="27"/>
      <c r="D240" s="27"/>
      <c r="E240" s="27"/>
      <c r="F240" s="27"/>
      <c r="G240" s="27"/>
      <c r="H240" s="27"/>
      <c r="I240" s="27"/>
      <c r="J240" s="28"/>
      <c r="K240" s="29"/>
      <c r="L240" s="30"/>
      <c r="M240" s="30"/>
      <c r="N240" s="30"/>
      <c r="O240" s="30"/>
      <c r="P240" s="30"/>
      <c r="Q240" s="30"/>
      <c r="R240" s="30"/>
      <c r="S240" s="31"/>
      <c r="T240" s="26"/>
      <c r="U240" s="27"/>
      <c r="V240" s="27"/>
      <c r="W240" s="27"/>
      <c r="X240" s="27"/>
      <c r="Y240" s="27"/>
      <c r="Z240" s="27"/>
      <c r="AA240" s="27"/>
      <c r="AB240" s="27"/>
      <c r="AC240" s="27"/>
      <c r="AD240" s="28"/>
      <c r="AE240" s="26"/>
      <c r="AF240" s="27"/>
      <c r="AG240" s="27"/>
      <c r="AH240" s="27"/>
      <c r="AI240" s="27"/>
      <c r="AJ240" s="28"/>
      <c r="AK240" s="26"/>
      <c r="AL240" s="27"/>
      <c r="AM240" s="28"/>
    </row>
    <row r="241" spans="2:39" x14ac:dyDescent="0.25">
      <c r="B241" s="26"/>
      <c r="C241" s="27"/>
      <c r="D241" s="27"/>
      <c r="E241" s="27"/>
      <c r="F241" s="27"/>
      <c r="G241" s="27"/>
      <c r="H241" s="27"/>
      <c r="I241" s="27"/>
      <c r="J241" s="28"/>
      <c r="K241" s="29"/>
      <c r="L241" s="30"/>
      <c r="M241" s="30"/>
      <c r="N241" s="30"/>
      <c r="O241" s="30"/>
      <c r="P241" s="30"/>
      <c r="Q241" s="30"/>
      <c r="R241" s="30"/>
      <c r="S241" s="31"/>
      <c r="T241" s="26"/>
      <c r="U241" s="27"/>
      <c r="V241" s="27"/>
      <c r="W241" s="27"/>
      <c r="X241" s="27"/>
      <c r="Y241" s="27"/>
      <c r="Z241" s="27"/>
      <c r="AA241" s="27"/>
      <c r="AB241" s="27"/>
      <c r="AC241" s="27"/>
      <c r="AD241" s="28"/>
      <c r="AE241" s="26"/>
      <c r="AF241" s="27"/>
      <c r="AG241" s="27"/>
      <c r="AH241" s="27"/>
      <c r="AI241" s="27"/>
      <c r="AJ241" s="28"/>
      <c r="AK241" s="26"/>
      <c r="AL241" s="27"/>
      <c r="AM241" s="28"/>
    </row>
    <row r="242" spans="2:39" x14ac:dyDescent="0.25">
      <c r="B242" s="26"/>
      <c r="C242" s="27"/>
      <c r="D242" s="27"/>
      <c r="E242" s="27"/>
      <c r="F242" s="27"/>
      <c r="G242" s="27"/>
      <c r="H242" s="27"/>
      <c r="I242" s="27"/>
      <c r="J242" s="28"/>
      <c r="K242" s="29"/>
      <c r="L242" s="30"/>
      <c r="M242" s="30"/>
      <c r="N242" s="30"/>
      <c r="O242" s="30"/>
      <c r="P242" s="30"/>
      <c r="Q242" s="30"/>
      <c r="R242" s="30"/>
      <c r="S242" s="31"/>
      <c r="T242" s="26"/>
      <c r="U242" s="27"/>
      <c r="V242" s="27"/>
      <c r="W242" s="27"/>
      <c r="X242" s="27"/>
      <c r="Y242" s="27"/>
      <c r="Z242" s="27"/>
      <c r="AA242" s="27"/>
      <c r="AB242" s="27"/>
      <c r="AC242" s="27"/>
      <c r="AD242" s="28"/>
      <c r="AE242" s="26"/>
      <c r="AF242" s="27"/>
      <c r="AG242" s="27"/>
      <c r="AH242" s="27"/>
      <c r="AI242" s="27"/>
      <c r="AJ242" s="28"/>
      <c r="AK242" s="26"/>
      <c r="AL242" s="27"/>
      <c r="AM242" s="28"/>
    </row>
    <row r="243" spans="2:39" x14ac:dyDescent="0.25">
      <c r="B243" s="26"/>
      <c r="C243" s="27"/>
      <c r="D243" s="27"/>
      <c r="E243" s="27"/>
      <c r="F243" s="27"/>
      <c r="G243" s="27"/>
      <c r="H243" s="27"/>
      <c r="I243" s="27"/>
      <c r="J243" s="28"/>
      <c r="K243" s="29"/>
      <c r="L243" s="30"/>
      <c r="M243" s="30"/>
      <c r="N243" s="30"/>
      <c r="O243" s="30"/>
      <c r="P243" s="30"/>
      <c r="Q243" s="30"/>
      <c r="R243" s="30"/>
      <c r="S243" s="31"/>
      <c r="T243" s="26"/>
      <c r="U243" s="27"/>
      <c r="V243" s="27"/>
      <c r="W243" s="27"/>
      <c r="X243" s="27"/>
      <c r="Y243" s="27"/>
      <c r="Z243" s="27"/>
      <c r="AA243" s="27"/>
      <c r="AB243" s="27"/>
      <c r="AC243" s="27"/>
      <c r="AD243" s="28"/>
      <c r="AE243" s="26"/>
      <c r="AF243" s="27"/>
      <c r="AG243" s="27"/>
      <c r="AH243" s="27"/>
      <c r="AI243" s="27"/>
      <c r="AJ243" s="28"/>
      <c r="AK243" s="26"/>
      <c r="AL243" s="27"/>
      <c r="AM243" s="28"/>
    </row>
    <row r="244" spans="2:39" x14ac:dyDescent="0.25">
      <c r="B244" s="26"/>
      <c r="C244" s="27"/>
      <c r="D244" s="27"/>
      <c r="E244" s="27"/>
      <c r="F244" s="27"/>
      <c r="G244" s="27"/>
      <c r="H244" s="27"/>
      <c r="I244" s="27"/>
      <c r="J244" s="28"/>
      <c r="K244" s="29"/>
      <c r="L244" s="30"/>
      <c r="M244" s="30"/>
      <c r="N244" s="30"/>
      <c r="O244" s="30"/>
      <c r="P244" s="30"/>
      <c r="Q244" s="30"/>
      <c r="R244" s="30"/>
      <c r="S244" s="31"/>
      <c r="T244" s="26"/>
      <c r="U244" s="27"/>
      <c r="V244" s="27"/>
      <c r="W244" s="27"/>
      <c r="X244" s="27"/>
      <c r="Y244" s="27"/>
      <c r="Z244" s="27"/>
      <c r="AA244" s="27"/>
      <c r="AB244" s="27"/>
      <c r="AC244" s="27"/>
      <c r="AD244" s="28"/>
      <c r="AE244" s="26"/>
      <c r="AF244" s="27"/>
      <c r="AG244" s="27"/>
      <c r="AH244" s="27"/>
      <c r="AI244" s="27"/>
      <c r="AJ244" s="28"/>
      <c r="AK244" s="26"/>
      <c r="AL244" s="27"/>
      <c r="AM244" s="28"/>
    </row>
    <row r="245" spans="2:39" x14ac:dyDescent="0.25">
      <c r="B245" s="26"/>
      <c r="C245" s="27"/>
      <c r="D245" s="27"/>
      <c r="E245" s="27"/>
      <c r="F245" s="27"/>
      <c r="G245" s="27"/>
      <c r="H245" s="27"/>
      <c r="I245" s="27"/>
      <c r="J245" s="28"/>
      <c r="K245" s="29"/>
      <c r="L245" s="30"/>
      <c r="M245" s="30"/>
      <c r="N245" s="30"/>
      <c r="O245" s="30"/>
      <c r="P245" s="30"/>
      <c r="Q245" s="30"/>
      <c r="R245" s="30"/>
      <c r="S245" s="31"/>
      <c r="T245" s="26"/>
      <c r="U245" s="27"/>
      <c r="V245" s="27"/>
      <c r="W245" s="27"/>
      <c r="X245" s="27"/>
      <c r="Y245" s="27"/>
      <c r="Z245" s="27"/>
      <c r="AA245" s="27"/>
      <c r="AB245" s="27"/>
      <c r="AC245" s="27"/>
      <c r="AD245" s="28"/>
      <c r="AE245" s="26"/>
      <c r="AF245" s="27"/>
      <c r="AG245" s="27"/>
      <c r="AH245" s="27"/>
      <c r="AI245" s="27"/>
      <c r="AJ245" s="28"/>
      <c r="AK245" s="26"/>
      <c r="AL245" s="27"/>
      <c r="AM245" s="28"/>
    </row>
    <row r="246" spans="2:39" x14ac:dyDescent="0.25">
      <c r="B246" s="26"/>
      <c r="C246" s="27"/>
      <c r="D246" s="27"/>
      <c r="E246" s="27"/>
      <c r="F246" s="27"/>
      <c r="G246" s="27"/>
      <c r="H246" s="27"/>
      <c r="I246" s="27"/>
      <c r="J246" s="28"/>
      <c r="K246" s="29"/>
      <c r="L246" s="30"/>
      <c r="M246" s="30"/>
      <c r="N246" s="30"/>
      <c r="O246" s="30"/>
      <c r="P246" s="30"/>
      <c r="Q246" s="30"/>
      <c r="R246" s="30"/>
      <c r="S246" s="31"/>
      <c r="T246" s="26"/>
      <c r="U246" s="27"/>
      <c r="V246" s="27"/>
      <c r="W246" s="27"/>
      <c r="X246" s="27"/>
      <c r="Y246" s="27"/>
      <c r="Z246" s="27"/>
      <c r="AA246" s="27"/>
      <c r="AB246" s="27"/>
      <c r="AC246" s="27"/>
      <c r="AD246" s="28"/>
      <c r="AE246" s="26"/>
      <c r="AF246" s="27"/>
      <c r="AG246" s="27"/>
      <c r="AH246" s="27"/>
      <c r="AI246" s="27"/>
      <c r="AJ246" s="28"/>
      <c r="AK246" s="26"/>
      <c r="AL246" s="27"/>
      <c r="AM246" s="28"/>
    </row>
    <row r="247" spans="2:39" x14ac:dyDescent="0.25">
      <c r="B247" s="26"/>
      <c r="C247" s="27"/>
      <c r="D247" s="27"/>
      <c r="E247" s="27"/>
      <c r="F247" s="27"/>
      <c r="G247" s="27"/>
      <c r="H247" s="27"/>
      <c r="I247" s="27"/>
      <c r="J247" s="28"/>
      <c r="K247" s="29"/>
      <c r="L247" s="30"/>
      <c r="M247" s="30"/>
      <c r="N247" s="30"/>
      <c r="O247" s="30"/>
      <c r="P247" s="30"/>
      <c r="Q247" s="30"/>
      <c r="R247" s="30"/>
      <c r="S247" s="31"/>
      <c r="T247" s="26"/>
      <c r="U247" s="27"/>
      <c r="V247" s="27"/>
      <c r="W247" s="27"/>
      <c r="X247" s="27"/>
      <c r="Y247" s="27"/>
      <c r="Z247" s="27"/>
      <c r="AA247" s="27"/>
      <c r="AB247" s="27"/>
      <c r="AC247" s="27"/>
      <c r="AD247" s="28"/>
      <c r="AE247" s="26"/>
      <c r="AF247" s="27"/>
      <c r="AG247" s="27"/>
      <c r="AH247" s="27"/>
      <c r="AI247" s="27"/>
      <c r="AJ247" s="28"/>
      <c r="AK247" s="26"/>
      <c r="AL247" s="27"/>
      <c r="AM247" s="28"/>
    </row>
    <row r="248" spans="2:39" x14ac:dyDescent="0.25">
      <c r="B248" s="26"/>
      <c r="C248" s="27"/>
      <c r="D248" s="27"/>
      <c r="E248" s="27"/>
      <c r="F248" s="27"/>
      <c r="G248" s="27"/>
      <c r="H248" s="27"/>
      <c r="I248" s="27"/>
      <c r="J248" s="28"/>
      <c r="K248" s="29"/>
      <c r="L248" s="30"/>
      <c r="M248" s="30"/>
      <c r="N248" s="30"/>
      <c r="O248" s="30"/>
      <c r="P248" s="30"/>
      <c r="Q248" s="30"/>
      <c r="R248" s="30"/>
      <c r="S248" s="31"/>
      <c r="T248" s="26"/>
      <c r="U248" s="27"/>
      <c r="V248" s="27"/>
      <c r="W248" s="27"/>
      <c r="X248" s="27"/>
      <c r="Y248" s="27"/>
      <c r="Z248" s="27"/>
      <c r="AA248" s="27"/>
      <c r="AB248" s="27"/>
      <c r="AC248" s="27"/>
      <c r="AD248" s="28"/>
      <c r="AE248" s="26"/>
      <c r="AF248" s="27"/>
      <c r="AG248" s="27"/>
      <c r="AH248" s="27"/>
      <c r="AI248" s="27"/>
      <c r="AJ248" s="28"/>
      <c r="AK248" s="26"/>
      <c r="AL248" s="27"/>
      <c r="AM248" s="28"/>
    </row>
    <row r="249" spans="2:39" x14ac:dyDescent="0.25">
      <c r="B249" s="26"/>
      <c r="C249" s="27"/>
      <c r="D249" s="27"/>
      <c r="E249" s="27"/>
      <c r="F249" s="27"/>
      <c r="G249" s="27"/>
      <c r="H249" s="27"/>
      <c r="I249" s="27"/>
      <c r="J249" s="28"/>
      <c r="K249" s="29"/>
      <c r="L249" s="30"/>
      <c r="M249" s="30"/>
      <c r="N249" s="30"/>
      <c r="O249" s="30"/>
      <c r="P249" s="30"/>
      <c r="Q249" s="30"/>
      <c r="R249" s="30"/>
      <c r="S249" s="31"/>
      <c r="T249" s="26"/>
      <c r="U249" s="27"/>
      <c r="V249" s="27"/>
      <c r="W249" s="27"/>
      <c r="X249" s="27"/>
      <c r="Y249" s="27"/>
      <c r="Z249" s="27"/>
      <c r="AA249" s="27"/>
      <c r="AB249" s="27"/>
      <c r="AC249" s="27"/>
      <c r="AD249" s="28"/>
      <c r="AE249" s="26"/>
      <c r="AF249" s="27"/>
      <c r="AG249" s="27"/>
      <c r="AH249" s="27"/>
      <c r="AI249" s="27"/>
      <c r="AJ249" s="28"/>
      <c r="AK249" s="26"/>
      <c r="AL249" s="27"/>
      <c r="AM249" s="28"/>
    </row>
    <row r="250" spans="2:39" x14ac:dyDescent="0.25">
      <c r="B250" s="26"/>
      <c r="C250" s="27"/>
      <c r="D250" s="27"/>
      <c r="E250" s="27"/>
      <c r="F250" s="27"/>
      <c r="G250" s="27"/>
      <c r="H250" s="27"/>
      <c r="I250" s="27"/>
      <c r="J250" s="28"/>
      <c r="K250" s="29"/>
      <c r="L250" s="30"/>
      <c r="M250" s="30"/>
      <c r="N250" s="30"/>
      <c r="O250" s="30"/>
      <c r="P250" s="30"/>
      <c r="Q250" s="30"/>
      <c r="R250" s="30"/>
      <c r="S250" s="31"/>
      <c r="T250" s="26"/>
      <c r="U250" s="27"/>
      <c r="V250" s="27"/>
      <c r="W250" s="27"/>
      <c r="X250" s="27"/>
      <c r="Y250" s="27"/>
      <c r="Z250" s="27"/>
      <c r="AA250" s="27"/>
      <c r="AB250" s="27"/>
      <c r="AC250" s="27"/>
      <c r="AD250" s="28"/>
      <c r="AE250" s="26"/>
      <c r="AF250" s="27"/>
      <c r="AG250" s="27"/>
      <c r="AH250" s="27"/>
      <c r="AI250" s="27"/>
      <c r="AJ250" s="28"/>
      <c r="AK250" s="26"/>
      <c r="AL250" s="27"/>
      <c r="AM250" s="28"/>
    </row>
    <row r="251" spans="2:39" x14ac:dyDescent="0.25">
      <c r="B251" s="26"/>
      <c r="C251" s="27"/>
      <c r="D251" s="27"/>
      <c r="E251" s="27"/>
      <c r="F251" s="27"/>
      <c r="G251" s="27"/>
      <c r="H251" s="27"/>
      <c r="I251" s="27"/>
      <c r="J251" s="28"/>
      <c r="K251" s="29"/>
      <c r="L251" s="30"/>
      <c r="M251" s="30"/>
      <c r="N251" s="30"/>
      <c r="O251" s="30"/>
      <c r="P251" s="30"/>
      <c r="Q251" s="30"/>
      <c r="R251" s="30"/>
      <c r="S251" s="31"/>
      <c r="T251" s="26"/>
      <c r="U251" s="27"/>
      <c r="V251" s="27"/>
      <c r="W251" s="27"/>
      <c r="X251" s="27"/>
      <c r="Y251" s="27"/>
      <c r="Z251" s="27"/>
      <c r="AA251" s="27"/>
      <c r="AB251" s="27"/>
      <c r="AC251" s="27"/>
      <c r="AD251" s="28"/>
      <c r="AE251" s="26"/>
      <c r="AF251" s="27"/>
      <c r="AG251" s="27"/>
      <c r="AH251" s="27"/>
      <c r="AI251" s="27"/>
      <c r="AJ251" s="28"/>
      <c r="AK251" s="26"/>
      <c r="AL251" s="27"/>
      <c r="AM251" s="28"/>
    </row>
    <row r="252" spans="2:39" x14ac:dyDescent="0.25">
      <c r="B252" s="26"/>
      <c r="C252" s="27"/>
      <c r="D252" s="27"/>
      <c r="E252" s="27"/>
      <c r="F252" s="27"/>
      <c r="G252" s="27"/>
      <c r="H252" s="27"/>
      <c r="I252" s="27"/>
      <c r="J252" s="28"/>
      <c r="K252" s="29"/>
      <c r="L252" s="30"/>
      <c r="M252" s="30"/>
      <c r="N252" s="30"/>
      <c r="O252" s="30"/>
      <c r="P252" s="30"/>
      <c r="Q252" s="30"/>
      <c r="R252" s="30"/>
      <c r="S252" s="31"/>
      <c r="T252" s="26"/>
      <c r="U252" s="27"/>
      <c r="V252" s="27"/>
      <c r="W252" s="27"/>
      <c r="X252" s="27"/>
      <c r="Y252" s="27"/>
      <c r="Z252" s="27"/>
      <c r="AA252" s="27"/>
      <c r="AB252" s="27"/>
      <c r="AC252" s="27"/>
      <c r="AD252" s="28"/>
      <c r="AE252" s="26"/>
      <c r="AF252" s="27"/>
      <c r="AG252" s="27"/>
      <c r="AH252" s="27"/>
      <c r="AI252" s="27"/>
      <c r="AJ252" s="28"/>
      <c r="AK252" s="26"/>
      <c r="AL252" s="27"/>
      <c r="AM252" s="28"/>
    </row>
    <row r="253" spans="2:39" x14ac:dyDescent="0.25">
      <c r="B253" s="26"/>
      <c r="C253" s="27"/>
      <c r="D253" s="27"/>
      <c r="E253" s="27"/>
      <c r="F253" s="27"/>
      <c r="G253" s="27"/>
      <c r="H253" s="27"/>
      <c r="I253" s="27"/>
      <c r="J253" s="28"/>
      <c r="K253" s="29"/>
      <c r="L253" s="30"/>
      <c r="M253" s="30"/>
      <c r="N253" s="30"/>
      <c r="O253" s="30"/>
      <c r="P253" s="30"/>
      <c r="Q253" s="30"/>
      <c r="R253" s="30"/>
      <c r="S253" s="31"/>
      <c r="T253" s="26"/>
      <c r="U253" s="27"/>
      <c r="V253" s="27"/>
      <c r="W253" s="27"/>
      <c r="X253" s="27"/>
      <c r="Y253" s="27"/>
      <c r="Z253" s="27"/>
      <c r="AA253" s="27"/>
      <c r="AB253" s="27"/>
      <c r="AC253" s="27"/>
      <c r="AD253" s="28"/>
      <c r="AE253" s="26"/>
      <c r="AF253" s="27"/>
      <c r="AG253" s="27"/>
      <c r="AH253" s="27"/>
      <c r="AI253" s="27"/>
      <c r="AJ253" s="28"/>
      <c r="AK253" s="26"/>
      <c r="AL253" s="27"/>
      <c r="AM253" s="28"/>
    </row>
    <row r="254" spans="2:39" x14ac:dyDescent="0.25">
      <c r="B254" s="26"/>
      <c r="C254" s="27"/>
      <c r="D254" s="27"/>
      <c r="E254" s="27"/>
      <c r="F254" s="27"/>
      <c r="G254" s="27"/>
      <c r="H254" s="27"/>
      <c r="I254" s="27"/>
      <c r="J254" s="28"/>
      <c r="K254" s="29"/>
      <c r="L254" s="30"/>
      <c r="M254" s="30"/>
      <c r="N254" s="30"/>
      <c r="O254" s="30"/>
      <c r="P254" s="30"/>
      <c r="Q254" s="30"/>
      <c r="R254" s="30"/>
      <c r="S254" s="31"/>
      <c r="T254" s="26"/>
      <c r="U254" s="27"/>
      <c r="V254" s="27"/>
      <c r="W254" s="27"/>
      <c r="X254" s="27"/>
      <c r="Y254" s="27"/>
      <c r="Z254" s="27"/>
      <c r="AA254" s="27"/>
      <c r="AB254" s="27"/>
      <c r="AC254" s="27"/>
      <c r="AD254" s="28"/>
      <c r="AE254" s="26"/>
      <c r="AF254" s="27"/>
      <c r="AG254" s="27"/>
      <c r="AH254" s="27"/>
      <c r="AI254" s="27"/>
      <c r="AJ254" s="28"/>
      <c r="AK254" s="26"/>
      <c r="AL254" s="27"/>
      <c r="AM254" s="28"/>
    </row>
    <row r="255" spans="2:39" x14ac:dyDescent="0.25">
      <c r="B255" s="26"/>
      <c r="C255" s="27"/>
      <c r="D255" s="27"/>
      <c r="E255" s="27"/>
      <c r="F255" s="27"/>
      <c r="G255" s="27"/>
      <c r="H255" s="27"/>
      <c r="I255" s="27"/>
      <c r="J255" s="28"/>
      <c r="K255" s="29"/>
      <c r="L255" s="30"/>
      <c r="M255" s="30"/>
      <c r="N255" s="30"/>
      <c r="O255" s="30"/>
      <c r="P255" s="30"/>
      <c r="Q255" s="30"/>
      <c r="R255" s="30"/>
      <c r="S255" s="31"/>
      <c r="T255" s="26"/>
      <c r="U255" s="27"/>
      <c r="V255" s="27"/>
      <c r="W255" s="27"/>
      <c r="X255" s="27"/>
      <c r="Y255" s="27"/>
      <c r="Z255" s="27"/>
      <c r="AA255" s="27"/>
      <c r="AB255" s="27"/>
      <c r="AC255" s="27"/>
      <c r="AD255" s="28"/>
      <c r="AE255" s="26"/>
      <c r="AF255" s="27"/>
      <c r="AG255" s="27"/>
      <c r="AH255" s="27"/>
      <c r="AI255" s="27"/>
      <c r="AJ255" s="28"/>
      <c r="AK255" s="26"/>
      <c r="AL255" s="27"/>
      <c r="AM255" s="28"/>
    </row>
    <row r="256" spans="2:39" x14ac:dyDescent="0.25">
      <c r="B256" s="26"/>
      <c r="C256" s="27"/>
      <c r="D256" s="27"/>
      <c r="E256" s="27"/>
      <c r="F256" s="27"/>
      <c r="G256" s="27"/>
      <c r="H256" s="27"/>
      <c r="I256" s="27"/>
      <c r="J256" s="28"/>
      <c r="K256" s="29"/>
      <c r="L256" s="30"/>
      <c r="M256" s="30"/>
      <c r="N256" s="30"/>
      <c r="O256" s="30"/>
      <c r="P256" s="30"/>
      <c r="Q256" s="30"/>
      <c r="R256" s="30"/>
      <c r="S256" s="31"/>
      <c r="T256" s="26"/>
      <c r="U256" s="27"/>
      <c r="V256" s="27"/>
      <c r="W256" s="27"/>
      <c r="X256" s="27"/>
      <c r="Y256" s="27"/>
      <c r="Z256" s="27"/>
      <c r="AA256" s="27"/>
      <c r="AB256" s="27"/>
      <c r="AC256" s="27"/>
      <c r="AD256" s="28"/>
      <c r="AE256" s="26"/>
      <c r="AF256" s="27"/>
      <c r="AG256" s="27"/>
      <c r="AH256" s="27"/>
      <c r="AI256" s="27"/>
      <c r="AJ256" s="28"/>
      <c r="AK256" s="26"/>
      <c r="AL256" s="27"/>
      <c r="AM256" s="28"/>
    </row>
    <row r="257" spans="2:39" x14ac:dyDescent="0.25">
      <c r="B257" s="26"/>
      <c r="C257" s="27"/>
      <c r="D257" s="27"/>
      <c r="E257" s="27"/>
      <c r="F257" s="27"/>
      <c r="G257" s="27"/>
      <c r="H257" s="27"/>
      <c r="I257" s="27"/>
      <c r="J257" s="28"/>
      <c r="K257" s="29"/>
      <c r="L257" s="30"/>
      <c r="M257" s="30"/>
      <c r="N257" s="30"/>
      <c r="O257" s="30"/>
      <c r="P257" s="30"/>
      <c r="Q257" s="30"/>
      <c r="R257" s="30"/>
      <c r="S257" s="31"/>
      <c r="T257" s="26"/>
      <c r="U257" s="27"/>
      <c r="V257" s="27"/>
      <c r="W257" s="27"/>
      <c r="X257" s="27"/>
      <c r="Y257" s="27"/>
      <c r="Z257" s="27"/>
      <c r="AA257" s="27"/>
      <c r="AB257" s="27"/>
      <c r="AC257" s="27"/>
      <c r="AD257" s="28"/>
      <c r="AE257" s="26"/>
      <c r="AF257" s="27"/>
      <c r="AG257" s="27"/>
      <c r="AH257" s="27"/>
      <c r="AI257" s="27"/>
      <c r="AJ257" s="28"/>
      <c r="AK257" s="26"/>
      <c r="AL257" s="27"/>
      <c r="AM257" s="28"/>
    </row>
    <row r="258" spans="2:39" x14ac:dyDescent="0.25">
      <c r="B258" s="26"/>
      <c r="C258" s="27"/>
      <c r="D258" s="27"/>
      <c r="E258" s="27"/>
      <c r="F258" s="27"/>
      <c r="G258" s="27"/>
      <c r="H258" s="27"/>
      <c r="I258" s="27"/>
      <c r="J258" s="28"/>
      <c r="K258" s="29"/>
      <c r="L258" s="30"/>
      <c r="M258" s="30"/>
      <c r="N258" s="30"/>
      <c r="O258" s="30"/>
      <c r="P258" s="30"/>
      <c r="Q258" s="30"/>
      <c r="R258" s="30"/>
      <c r="S258" s="31"/>
      <c r="T258" s="26"/>
      <c r="U258" s="27"/>
      <c r="V258" s="27"/>
      <c r="W258" s="27"/>
      <c r="X258" s="27"/>
      <c r="Y258" s="27"/>
      <c r="Z258" s="27"/>
      <c r="AA258" s="27"/>
      <c r="AB258" s="27"/>
      <c r="AC258" s="27"/>
      <c r="AD258" s="28"/>
      <c r="AE258" s="26"/>
      <c r="AF258" s="27"/>
      <c r="AG258" s="27"/>
      <c r="AH258" s="27"/>
      <c r="AI258" s="27"/>
      <c r="AJ258" s="28"/>
      <c r="AK258" s="26"/>
      <c r="AL258" s="27"/>
      <c r="AM258" s="28"/>
    </row>
    <row r="259" spans="2:39" x14ac:dyDescent="0.25">
      <c r="B259" s="26"/>
      <c r="C259" s="27"/>
      <c r="D259" s="27"/>
      <c r="E259" s="27"/>
      <c r="F259" s="27"/>
      <c r="G259" s="27"/>
      <c r="H259" s="27"/>
      <c r="I259" s="27"/>
      <c r="J259" s="28"/>
      <c r="K259" s="29"/>
      <c r="L259" s="30"/>
      <c r="M259" s="30"/>
      <c r="N259" s="30"/>
      <c r="O259" s="30"/>
      <c r="P259" s="30"/>
      <c r="Q259" s="30"/>
      <c r="R259" s="30"/>
      <c r="S259" s="31"/>
      <c r="T259" s="26"/>
      <c r="U259" s="27"/>
      <c r="V259" s="27"/>
      <c r="W259" s="27"/>
      <c r="X259" s="27"/>
      <c r="Y259" s="27"/>
      <c r="Z259" s="27"/>
      <c r="AA259" s="27"/>
      <c r="AB259" s="27"/>
      <c r="AC259" s="27"/>
      <c r="AD259" s="28"/>
      <c r="AE259" s="26"/>
      <c r="AF259" s="27"/>
      <c r="AG259" s="27"/>
      <c r="AH259" s="27"/>
      <c r="AI259" s="27"/>
      <c r="AJ259" s="28"/>
      <c r="AK259" s="26"/>
      <c r="AL259" s="27"/>
      <c r="AM259" s="28"/>
    </row>
    <row r="260" spans="2:39" x14ac:dyDescent="0.25">
      <c r="B260" s="26"/>
      <c r="C260" s="27"/>
      <c r="D260" s="27"/>
      <c r="E260" s="27"/>
      <c r="F260" s="27"/>
      <c r="G260" s="27"/>
      <c r="H260" s="27"/>
      <c r="I260" s="27"/>
      <c r="J260" s="28"/>
      <c r="K260" s="29"/>
      <c r="L260" s="30"/>
      <c r="M260" s="30"/>
      <c r="N260" s="30"/>
      <c r="O260" s="30"/>
      <c r="P260" s="30"/>
      <c r="Q260" s="30"/>
      <c r="R260" s="30"/>
      <c r="S260" s="31"/>
      <c r="T260" s="26"/>
      <c r="U260" s="27"/>
      <c r="V260" s="27"/>
      <c r="W260" s="27"/>
      <c r="X260" s="27"/>
      <c r="Y260" s="27"/>
      <c r="Z260" s="27"/>
      <c r="AA260" s="27"/>
      <c r="AB260" s="27"/>
      <c r="AC260" s="27"/>
      <c r="AD260" s="28"/>
      <c r="AE260" s="26"/>
      <c r="AF260" s="27"/>
      <c r="AG260" s="27"/>
      <c r="AH260" s="27"/>
      <c r="AI260" s="27"/>
      <c r="AJ260" s="28"/>
      <c r="AK260" s="26"/>
      <c r="AL260" s="27"/>
      <c r="AM260" s="28"/>
    </row>
    <row r="261" spans="2:39" x14ac:dyDescent="0.25">
      <c r="B261" s="26"/>
      <c r="C261" s="27"/>
      <c r="D261" s="27"/>
      <c r="E261" s="27"/>
      <c r="F261" s="27"/>
      <c r="G261" s="27"/>
      <c r="H261" s="27"/>
      <c r="I261" s="27"/>
      <c r="J261" s="28"/>
      <c r="K261" s="29"/>
      <c r="L261" s="30"/>
      <c r="M261" s="30"/>
      <c r="N261" s="30"/>
      <c r="O261" s="30"/>
      <c r="P261" s="30"/>
      <c r="Q261" s="30"/>
      <c r="R261" s="30"/>
      <c r="S261" s="31"/>
      <c r="T261" s="26"/>
      <c r="U261" s="27"/>
      <c r="V261" s="27"/>
      <c r="W261" s="27"/>
      <c r="X261" s="27"/>
      <c r="Y261" s="27"/>
      <c r="Z261" s="27"/>
      <c r="AA261" s="27"/>
      <c r="AB261" s="27"/>
      <c r="AC261" s="27"/>
      <c r="AD261" s="28"/>
      <c r="AE261" s="26"/>
      <c r="AF261" s="27"/>
      <c r="AG261" s="27"/>
      <c r="AH261" s="27"/>
      <c r="AI261" s="27"/>
      <c r="AJ261" s="28"/>
      <c r="AK261" s="26"/>
      <c r="AL261" s="27"/>
      <c r="AM261" s="28"/>
    </row>
    <row r="262" spans="2:39" x14ac:dyDescent="0.25">
      <c r="B262" s="26"/>
      <c r="C262" s="27"/>
      <c r="D262" s="27"/>
      <c r="E262" s="27"/>
      <c r="F262" s="27"/>
      <c r="G262" s="27"/>
      <c r="H262" s="27"/>
      <c r="I262" s="27"/>
      <c r="J262" s="28"/>
      <c r="K262" s="29"/>
      <c r="L262" s="30"/>
      <c r="M262" s="30"/>
      <c r="N262" s="30"/>
      <c r="O262" s="30"/>
      <c r="P262" s="30"/>
      <c r="Q262" s="30"/>
      <c r="R262" s="30"/>
      <c r="S262" s="31"/>
      <c r="T262" s="26"/>
      <c r="U262" s="27"/>
      <c r="V262" s="27"/>
      <c r="W262" s="27"/>
      <c r="X262" s="27"/>
      <c r="Y262" s="27"/>
      <c r="Z262" s="27"/>
      <c r="AA262" s="27"/>
      <c r="AB262" s="27"/>
      <c r="AC262" s="27"/>
      <c r="AD262" s="28"/>
      <c r="AE262" s="26"/>
      <c r="AF262" s="27"/>
      <c r="AG262" s="27"/>
      <c r="AH262" s="27"/>
      <c r="AI262" s="27"/>
      <c r="AJ262" s="28"/>
      <c r="AK262" s="26"/>
      <c r="AL262" s="27"/>
      <c r="AM262" s="28"/>
    </row>
    <row r="263" spans="2:39" x14ac:dyDescent="0.25">
      <c r="B263" s="26"/>
      <c r="C263" s="27"/>
      <c r="D263" s="27"/>
      <c r="E263" s="27"/>
      <c r="F263" s="27"/>
      <c r="G263" s="27"/>
      <c r="H263" s="27"/>
      <c r="I263" s="27"/>
      <c r="J263" s="28"/>
      <c r="K263" s="29"/>
      <c r="L263" s="30"/>
      <c r="M263" s="30"/>
      <c r="N263" s="30"/>
      <c r="O263" s="30"/>
      <c r="P263" s="30"/>
      <c r="Q263" s="30"/>
      <c r="R263" s="30"/>
      <c r="S263" s="31"/>
      <c r="T263" s="26"/>
      <c r="U263" s="27"/>
      <c r="V263" s="27"/>
      <c r="W263" s="27"/>
      <c r="X263" s="27"/>
      <c r="Y263" s="27"/>
      <c r="Z263" s="27"/>
      <c r="AA263" s="27"/>
      <c r="AB263" s="27"/>
      <c r="AC263" s="27"/>
      <c r="AD263" s="28"/>
      <c r="AE263" s="26"/>
      <c r="AF263" s="27"/>
      <c r="AG263" s="27"/>
      <c r="AH263" s="27"/>
      <c r="AI263" s="27"/>
      <c r="AJ263" s="28"/>
      <c r="AK263" s="26"/>
      <c r="AL263" s="27"/>
      <c r="AM263" s="28"/>
    </row>
    <row r="264" spans="2:39" x14ac:dyDescent="0.25">
      <c r="B264" s="26"/>
      <c r="C264" s="27"/>
      <c r="D264" s="27"/>
      <c r="E264" s="27"/>
      <c r="F264" s="27"/>
      <c r="G264" s="27"/>
      <c r="H264" s="27"/>
      <c r="I264" s="27"/>
      <c r="J264" s="28"/>
      <c r="K264" s="29"/>
      <c r="L264" s="30"/>
      <c r="M264" s="30"/>
      <c r="N264" s="30"/>
      <c r="O264" s="30"/>
      <c r="P264" s="30"/>
      <c r="Q264" s="30"/>
      <c r="R264" s="30"/>
      <c r="S264" s="31"/>
      <c r="T264" s="26"/>
      <c r="U264" s="27"/>
      <c r="V264" s="27"/>
      <c r="W264" s="27"/>
      <c r="X264" s="27"/>
      <c r="Y264" s="27"/>
      <c r="Z264" s="27"/>
      <c r="AA264" s="27"/>
      <c r="AB264" s="27"/>
      <c r="AC264" s="27"/>
      <c r="AD264" s="28"/>
      <c r="AE264" s="26"/>
      <c r="AF264" s="27"/>
      <c r="AG264" s="27"/>
      <c r="AH264" s="27"/>
      <c r="AI264" s="27"/>
      <c r="AJ264" s="28"/>
      <c r="AK264" s="26"/>
      <c r="AL264" s="27"/>
      <c r="AM264" s="28"/>
    </row>
    <row r="265" spans="2:39" x14ac:dyDescent="0.25">
      <c r="B265" s="26"/>
      <c r="C265" s="27"/>
      <c r="D265" s="27"/>
      <c r="E265" s="27"/>
      <c r="F265" s="27"/>
      <c r="G265" s="27"/>
      <c r="H265" s="27"/>
      <c r="I265" s="27"/>
      <c r="J265" s="28"/>
      <c r="K265" s="29"/>
      <c r="L265" s="30"/>
      <c r="M265" s="30"/>
      <c r="N265" s="30"/>
      <c r="O265" s="30"/>
      <c r="P265" s="30"/>
      <c r="Q265" s="30"/>
      <c r="R265" s="30"/>
      <c r="S265" s="31"/>
      <c r="T265" s="26"/>
      <c r="U265" s="27"/>
      <c r="V265" s="27"/>
      <c r="W265" s="27"/>
      <c r="X265" s="27"/>
      <c r="Y265" s="27"/>
      <c r="Z265" s="27"/>
      <c r="AA265" s="27"/>
      <c r="AB265" s="27"/>
      <c r="AC265" s="27"/>
      <c r="AD265" s="28"/>
      <c r="AE265" s="26"/>
      <c r="AF265" s="27"/>
      <c r="AG265" s="27"/>
      <c r="AH265" s="27"/>
      <c r="AI265" s="27"/>
      <c r="AJ265" s="28"/>
      <c r="AK265" s="26"/>
      <c r="AL265" s="27"/>
      <c r="AM265" s="28"/>
    </row>
    <row r="266" spans="2:39" x14ac:dyDescent="0.25">
      <c r="B266" s="26"/>
      <c r="C266" s="27"/>
      <c r="D266" s="27"/>
      <c r="E266" s="27"/>
      <c r="F266" s="27"/>
      <c r="G266" s="27"/>
      <c r="H266" s="27"/>
      <c r="I266" s="27"/>
      <c r="J266" s="28"/>
      <c r="K266" s="29"/>
      <c r="L266" s="30"/>
      <c r="M266" s="30"/>
      <c r="N266" s="30"/>
      <c r="O266" s="30"/>
      <c r="P266" s="30"/>
      <c r="Q266" s="30"/>
      <c r="R266" s="30"/>
      <c r="S266" s="31"/>
      <c r="T266" s="26"/>
      <c r="U266" s="27"/>
      <c r="V266" s="27"/>
      <c r="W266" s="27"/>
      <c r="X266" s="27"/>
      <c r="Y266" s="27"/>
      <c r="Z266" s="27"/>
      <c r="AA266" s="27"/>
      <c r="AB266" s="27"/>
      <c r="AC266" s="27"/>
      <c r="AD266" s="28"/>
      <c r="AE266" s="26"/>
      <c r="AF266" s="27"/>
      <c r="AG266" s="27"/>
      <c r="AH266" s="27"/>
      <c r="AI266" s="27"/>
      <c r="AJ266" s="28"/>
      <c r="AK266" s="26"/>
      <c r="AL266" s="27"/>
      <c r="AM266" s="28"/>
    </row>
    <row r="267" spans="2:39" x14ac:dyDescent="0.25">
      <c r="B267" s="26"/>
      <c r="C267" s="27"/>
      <c r="D267" s="27"/>
      <c r="E267" s="27"/>
      <c r="F267" s="27"/>
      <c r="G267" s="27"/>
      <c r="H267" s="27"/>
      <c r="I267" s="27"/>
      <c r="J267" s="28"/>
      <c r="K267" s="29"/>
      <c r="L267" s="30"/>
      <c r="M267" s="30"/>
      <c r="N267" s="30"/>
      <c r="O267" s="30"/>
      <c r="P267" s="30"/>
      <c r="Q267" s="30"/>
      <c r="R267" s="30"/>
      <c r="S267" s="31"/>
      <c r="T267" s="26"/>
      <c r="U267" s="27"/>
      <c r="V267" s="27"/>
      <c r="W267" s="27"/>
      <c r="X267" s="27"/>
      <c r="Y267" s="27"/>
      <c r="Z267" s="27"/>
      <c r="AA267" s="27"/>
      <c r="AB267" s="27"/>
      <c r="AC267" s="27"/>
      <c r="AD267" s="28"/>
      <c r="AE267" s="26"/>
      <c r="AF267" s="27"/>
      <c r="AG267" s="27"/>
      <c r="AH267" s="27"/>
      <c r="AI267" s="27"/>
      <c r="AJ267" s="28"/>
      <c r="AK267" s="26"/>
      <c r="AL267" s="27"/>
      <c r="AM267" s="28"/>
    </row>
    <row r="268" spans="2:39" x14ac:dyDescent="0.25">
      <c r="B268" s="26"/>
      <c r="C268" s="27"/>
      <c r="D268" s="27"/>
      <c r="E268" s="27"/>
      <c r="F268" s="27"/>
      <c r="G268" s="27"/>
      <c r="H268" s="27"/>
      <c r="I268" s="27"/>
      <c r="J268" s="28"/>
      <c r="K268" s="29"/>
      <c r="L268" s="30"/>
      <c r="M268" s="30"/>
      <c r="N268" s="30"/>
      <c r="O268" s="30"/>
      <c r="P268" s="30"/>
      <c r="Q268" s="30"/>
      <c r="R268" s="30"/>
      <c r="S268" s="31"/>
      <c r="T268" s="26"/>
      <c r="U268" s="27"/>
      <c r="V268" s="27"/>
      <c r="W268" s="27"/>
      <c r="X268" s="27"/>
      <c r="Y268" s="27"/>
      <c r="Z268" s="27"/>
      <c r="AA268" s="27"/>
      <c r="AB268" s="27"/>
      <c r="AC268" s="27"/>
      <c r="AD268" s="28"/>
      <c r="AE268" s="26"/>
      <c r="AF268" s="27"/>
      <c r="AG268" s="27"/>
      <c r="AH268" s="27"/>
      <c r="AI268" s="27"/>
      <c r="AJ268" s="28"/>
      <c r="AK268" s="26"/>
      <c r="AL268" s="27"/>
      <c r="AM268" s="28"/>
    </row>
    <row r="269" spans="2:39" x14ac:dyDescent="0.25">
      <c r="B269" s="26"/>
      <c r="C269" s="27"/>
      <c r="D269" s="27"/>
      <c r="E269" s="27"/>
      <c r="F269" s="27"/>
      <c r="G269" s="27"/>
      <c r="H269" s="27"/>
      <c r="I269" s="27"/>
      <c r="J269" s="28"/>
      <c r="K269" s="29"/>
      <c r="L269" s="30"/>
      <c r="M269" s="30"/>
      <c r="N269" s="30"/>
      <c r="O269" s="30"/>
      <c r="P269" s="30"/>
      <c r="Q269" s="30"/>
      <c r="R269" s="30"/>
      <c r="S269" s="31"/>
      <c r="T269" s="26"/>
      <c r="U269" s="27"/>
      <c r="V269" s="27"/>
      <c r="W269" s="27"/>
      <c r="X269" s="27"/>
      <c r="Y269" s="27"/>
      <c r="Z269" s="27"/>
      <c r="AA269" s="27"/>
      <c r="AB269" s="27"/>
      <c r="AC269" s="27"/>
      <c r="AD269" s="28"/>
      <c r="AE269" s="26"/>
      <c r="AF269" s="27"/>
      <c r="AG269" s="27"/>
      <c r="AH269" s="27"/>
      <c r="AI269" s="27"/>
      <c r="AJ269" s="28"/>
      <c r="AK269" s="26"/>
      <c r="AL269" s="27"/>
      <c r="AM269" s="28"/>
    </row>
    <row r="270" spans="2:39" x14ac:dyDescent="0.25">
      <c r="B270" s="26"/>
      <c r="C270" s="27"/>
      <c r="D270" s="27"/>
      <c r="E270" s="27"/>
      <c r="F270" s="27"/>
      <c r="G270" s="27"/>
      <c r="H270" s="27"/>
      <c r="I270" s="27"/>
      <c r="J270" s="28"/>
      <c r="K270" s="29"/>
      <c r="L270" s="30"/>
      <c r="M270" s="30"/>
      <c r="N270" s="30"/>
      <c r="O270" s="30"/>
      <c r="P270" s="30"/>
      <c r="Q270" s="30"/>
      <c r="R270" s="30"/>
      <c r="S270" s="31"/>
      <c r="T270" s="26"/>
      <c r="U270" s="27"/>
      <c r="V270" s="27"/>
      <c r="W270" s="27"/>
      <c r="X270" s="27"/>
      <c r="Y270" s="27"/>
      <c r="Z270" s="27"/>
      <c r="AA270" s="27"/>
      <c r="AB270" s="27"/>
      <c r="AC270" s="27"/>
      <c r="AD270" s="28"/>
      <c r="AE270" s="26"/>
      <c r="AF270" s="27"/>
      <c r="AG270" s="27"/>
      <c r="AH270" s="27"/>
      <c r="AI270" s="27"/>
      <c r="AJ270" s="28"/>
      <c r="AK270" s="26"/>
      <c r="AL270" s="27"/>
      <c r="AM270" s="28"/>
    </row>
    <row r="271" spans="2:39" x14ac:dyDescent="0.25">
      <c r="B271" s="26"/>
      <c r="C271" s="27"/>
      <c r="D271" s="27"/>
      <c r="E271" s="27"/>
      <c r="F271" s="27"/>
      <c r="G271" s="27"/>
      <c r="H271" s="27"/>
      <c r="I271" s="27"/>
      <c r="J271" s="28"/>
      <c r="K271" s="29"/>
      <c r="L271" s="30"/>
      <c r="M271" s="30"/>
      <c r="N271" s="30"/>
      <c r="O271" s="30"/>
      <c r="P271" s="30"/>
      <c r="Q271" s="30"/>
      <c r="R271" s="30"/>
      <c r="S271" s="31"/>
      <c r="T271" s="26"/>
      <c r="U271" s="27"/>
      <c r="V271" s="27"/>
      <c r="W271" s="27"/>
      <c r="X271" s="27"/>
      <c r="Y271" s="27"/>
      <c r="Z271" s="27"/>
      <c r="AA271" s="27"/>
      <c r="AB271" s="27"/>
      <c r="AC271" s="27"/>
      <c r="AD271" s="28"/>
      <c r="AE271" s="26"/>
      <c r="AF271" s="27"/>
      <c r="AG271" s="27"/>
      <c r="AH271" s="27"/>
      <c r="AI271" s="27"/>
      <c r="AJ271" s="28"/>
      <c r="AK271" s="26"/>
      <c r="AL271" s="27"/>
      <c r="AM271" s="28"/>
    </row>
    <row r="272" spans="2:39" x14ac:dyDescent="0.25">
      <c r="B272" s="26"/>
      <c r="C272" s="27"/>
      <c r="D272" s="27"/>
      <c r="E272" s="27"/>
      <c r="F272" s="27"/>
      <c r="G272" s="27"/>
      <c r="H272" s="27"/>
      <c r="I272" s="27"/>
      <c r="J272" s="28"/>
      <c r="K272" s="29"/>
      <c r="L272" s="30"/>
      <c r="M272" s="30"/>
      <c r="N272" s="30"/>
      <c r="O272" s="30"/>
      <c r="P272" s="30"/>
      <c r="Q272" s="30"/>
      <c r="R272" s="30"/>
      <c r="S272" s="31"/>
      <c r="T272" s="26"/>
      <c r="U272" s="27"/>
      <c r="V272" s="27"/>
      <c r="W272" s="27"/>
      <c r="X272" s="27"/>
      <c r="Y272" s="27"/>
      <c r="Z272" s="27"/>
      <c r="AA272" s="27"/>
      <c r="AB272" s="27"/>
      <c r="AC272" s="27"/>
      <c r="AD272" s="28"/>
      <c r="AE272" s="26"/>
      <c r="AF272" s="27"/>
      <c r="AG272" s="27"/>
      <c r="AH272" s="27"/>
      <c r="AI272" s="27"/>
      <c r="AJ272" s="28"/>
      <c r="AK272" s="26"/>
      <c r="AL272" s="27"/>
      <c r="AM272" s="28"/>
    </row>
    <row r="273" spans="1:39" x14ac:dyDescent="0.25">
      <c r="B273" s="26"/>
      <c r="C273" s="27"/>
      <c r="D273" s="27"/>
      <c r="E273" s="27"/>
      <c r="F273" s="27"/>
      <c r="G273" s="27"/>
      <c r="H273" s="27"/>
      <c r="I273" s="27"/>
      <c r="J273" s="28"/>
      <c r="K273" s="29"/>
      <c r="L273" s="30"/>
      <c r="M273" s="30"/>
      <c r="N273" s="30"/>
      <c r="O273" s="30"/>
      <c r="P273" s="30"/>
      <c r="Q273" s="30"/>
      <c r="R273" s="30"/>
      <c r="S273" s="31"/>
      <c r="T273" s="26"/>
      <c r="U273" s="27"/>
      <c r="V273" s="27"/>
      <c r="W273" s="27"/>
      <c r="X273" s="27"/>
      <c r="Y273" s="27"/>
      <c r="Z273" s="27"/>
      <c r="AA273" s="27"/>
      <c r="AB273" s="27"/>
      <c r="AC273" s="27"/>
      <c r="AD273" s="28"/>
      <c r="AE273" s="26"/>
      <c r="AF273" s="27"/>
      <c r="AG273" s="27"/>
      <c r="AH273" s="27"/>
      <c r="AI273" s="27"/>
      <c r="AJ273" s="28"/>
      <c r="AK273" s="26"/>
      <c r="AL273" s="27"/>
      <c r="AM273" s="28"/>
    </row>
    <row r="274" spans="1:39" x14ac:dyDescent="0.25">
      <c r="B274" s="26"/>
      <c r="C274" s="27"/>
      <c r="D274" s="27"/>
      <c r="E274" s="27"/>
      <c r="F274" s="27"/>
      <c r="G274" s="27"/>
      <c r="H274" s="27"/>
      <c r="I274" s="27"/>
      <c r="J274" s="28"/>
      <c r="K274" s="29"/>
      <c r="L274" s="30"/>
      <c r="M274" s="30"/>
      <c r="N274" s="30"/>
      <c r="O274" s="30"/>
      <c r="P274" s="30"/>
      <c r="Q274" s="30"/>
      <c r="R274" s="30"/>
      <c r="S274" s="31"/>
      <c r="T274" s="26"/>
      <c r="U274" s="27"/>
      <c r="V274" s="27"/>
      <c r="W274" s="27"/>
      <c r="X274" s="27"/>
      <c r="Y274" s="27"/>
      <c r="Z274" s="27"/>
      <c r="AA274" s="27"/>
      <c r="AB274" s="27"/>
      <c r="AC274" s="27"/>
      <c r="AD274" s="28"/>
      <c r="AE274" s="26"/>
      <c r="AF274" s="27"/>
      <c r="AG274" s="27"/>
      <c r="AH274" s="27"/>
      <c r="AI274" s="27"/>
      <c r="AJ274" s="28"/>
      <c r="AK274" s="26"/>
      <c r="AL274" s="27"/>
      <c r="AM274" s="28"/>
    </row>
    <row r="275" spans="1:39" x14ac:dyDescent="0.25">
      <c r="B275" s="26"/>
      <c r="C275" s="27"/>
      <c r="D275" s="27"/>
      <c r="E275" s="27"/>
      <c r="F275" s="27"/>
      <c r="G275" s="27"/>
      <c r="H275" s="27"/>
      <c r="I275" s="27"/>
      <c r="J275" s="28"/>
      <c r="K275" s="29"/>
      <c r="L275" s="30"/>
      <c r="M275" s="30"/>
      <c r="N275" s="30"/>
      <c r="O275" s="30"/>
      <c r="P275" s="30"/>
      <c r="Q275" s="30"/>
      <c r="R275" s="30"/>
      <c r="S275" s="31"/>
      <c r="T275" s="26"/>
      <c r="U275" s="27"/>
      <c r="V275" s="27"/>
      <c r="W275" s="27"/>
      <c r="X275" s="27"/>
      <c r="Y275" s="27"/>
      <c r="Z275" s="27"/>
      <c r="AA275" s="27"/>
      <c r="AB275" s="27"/>
      <c r="AC275" s="27"/>
      <c r="AD275" s="28"/>
      <c r="AE275" s="26"/>
      <c r="AF275" s="27"/>
      <c r="AG275" s="27"/>
      <c r="AH275" s="27"/>
      <c r="AI275" s="27"/>
      <c r="AJ275" s="28"/>
      <c r="AK275" s="26"/>
      <c r="AL275" s="27"/>
      <c r="AM275" s="28"/>
    </row>
    <row r="276" spans="1:39" x14ac:dyDescent="0.25">
      <c r="B276" s="26"/>
      <c r="C276" s="27"/>
      <c r="D276" s="27"/>
      <c r="E276" s="27"/>
      <c r="F276" s="27"/>
      <c r="G276" s="27"/>
      <c r="H276" s="27"/>
      <c r="I276" s="27"/>
      <c r="J276" s="28"/>
      <c r="K276" s="29"/>
      <c r="L276" s="30"/>
      <c r="M276" s="30"/>
      <c r="N276" s="30"/>
      <c r="O276" s="30"/>
      <c r="P276" s="30"/>
      <c r="Q276" s="30"/>
      <c r="R276" s="30"/>
      <c r="S276" s="31"/>
      <c r="T276" s="26"/>
      <c r="U276" s="27"/>
      <c r="V276" s="27"/>
      <c r="W276" s="27"/>
      <c r="X276" s="27"/>
      <c r="Y276" s="27"/>
      <c r="Z276" s="27"/>
      <c r="AA276" s="27"/>
      <c r="AB276" s="27"/>
      <c r="AC276" s="27"/>
      <c r="AD276" s="28"/>
      <c r="AE276" s="26"/>
      <c r="AF276" s="27"/>
      <c r="AG276" s="27"/>
      <c r="AH276" s="27"/>
      <c r="AI276" s="27"/>
      <c r="AJ276" s="28"/>
      <c r="AK276" s="26"/>
      <c r="AL276" s="27"/>
      <c r="AM276" s="28"/>
    </row>
    <row r="277" spans="1:39" x14ac:dyDescent="0.25">
      <c r="A277" s="5" t="str">
        <f t="shared" ref="A277:A284" si="8">CHOOSE(LEN(RIGHT(B277)&amp;RIGHT(K277)&amp;RIGHT(T277)&amp;RIGHT(AE277)&amp;RIGHT(AK277))+1,"","!","!","!","!","")</f>
        <v/>
      </c>
      <c r="B277" s="26"/>
      <c r="C277" s="27"/>
      <c r="D277" s="27"/>
      <c r="E277" s="27"/>
      <c r="F277" s="27"/>
      <c r="G277" s="27"/>
      <c r="H277" s="27"/>
      <c r="I277" s="27"/>
      <c r="J277" s="28"/>
      <c r="K277" s="29"/>
      <c r="L277" s="30"/>
      <c r="M277" s="30"/>
      <c r="N277" s="30"/>
      <c r="O277" s="30"/>
      <c r="P277" s="30"/>
      <c r="Q277" s="30"/>
      <c r="R277" s="30"/>
      <c r="S277" s="31"/>
      <c r="T277" s="26"/>
      <c r="U277" s="27"/>
      <c r="V277" s="27"/>
      <c r="W277" s="27"/>
      <c r="X277" s="27"/>
      <c r="Y277" s="27"/>
      <c r="Z277" s="27"/>
      <c r="AA277" s="27"/>
      <c r="AB277" s="27"/>
      <c r="AC277" s="27"/>
      <c r="AD277" s="28"/>
      <c r="AE277" s="26"/>
      <c r="AF277" s="27"/>
      <c r="AG277" s="27"/>
      <c r="AH277" s="27"/>
      <c r="AI277" s="27"/>
      <c r="AJ277" s="28"/>
      <c r="AK277" s="26"/>
      <c r="AL277" s="27"/>
      <c r="AM277" s="28"/>
    </row>
    <row r="278" spans="1:39" x14ac:dyDescent="0.25">
      <c r="A278" s="5" t="str">
        <f t="shared" si="8"/>
        <v/>
      </c>
      <c r="B278" s="26"/>
      <c r="C278" s="27"/>
      <c r="D278" s="27"/>
      <c r="E278" s="27"/>
      <c r="F278" s="27"/>
      <c r="G278" s="27"/>
      <c r="H278" s="27"/>
      <c r="I278" s="27"/>
      <c r="J278" s="28"/>
      <c r="K278" s="29"/>
      <c r="L278" s="30"/>
      <c r="M278" s="30"/>
      <c r="N278" s="30"/>
      <c r="O278" s="30"/>
      <c r="P278" s="30"/>
      <c r="Q278" s="30"/>
      <c r="R278" s="30"/>
      <c r="S278" s="31"/>
      <c r="T278" s="26"/>
      <c r="U278" s="27"/>
      <c r="V278" s="27"/>
      <c r="W278" s="27"/>
      <c r="X278" s="27"/>
      <c r="Y278" s="27"/>
      <c r="Z278" s="27"/>
      <c r="AA278" s="27"/>
      <c r="AB278" s="27"/>
      <c r="AC278" s="27"/>
      <c r="AD278" s="28"/>
      <c r="AE278" s="26"/>
      <c r="AF278" s="27"/>
      <c r="AG278" s="27"/>
      <c r="AH278" s="27"/>
      <c r="AI278" s="27"/>
      <c r="AJ278" s="28"/>
      <c r="AK278" s="26"/>
      <c r="AL278" s="27"/>
      <c r="AM278" s="28"/>
    </row>
    <row r="279" spans="1:39" x14ac:dyDescent="0.25">
      <c r="A279" s="5" t="str">
        <f t="shared" si="8"/>
        <v/>
      </c>
      <c r="B279" s="26"/>
      <c r="C279" s="27"/>
      <c r="D279" s="27"/>
      <c r="E279" s="27"/>
      <c r="F279" s="27"/>
      <c r="G279" s="27"/>
      <c r="H279" s="27"/>
      <c r="I279" s="27"/>
      <c r="J279" s="28"/>
      <c r="K279" s="29"/>
      <c r="L279" s="30"/>
      <c r="M279" s="30"/>
      <c r="N279" s="30"/>
      <c r="O279" s="30"/>
      <c r="P279" s="30"/>
      <c r="Q279" s="30"/>
      <c r="R279" s="30"/>
      <c r="S279" s="31"/>
      <c r="T279" s="26"/>
      <c r="U279" s="27"/>
      <c r="V279" s="27"/>
      <c r="W279" s="27"/>
      <c r="X279" s="27"/>
      <c r="Y279" s="27"/>
      <c r="Z279" s="27"/>
      <c r="AA279" s="27"/>
      <c r="AB279" s="27"/>
      <c r="AC279" s="27"/>
      <c r="AD279" s="28"/>
      <c r="AE279" s="26"/>
      <c r="AF279" s="27"/>
      <c r="AG279" s="27"/>
      <c r="AH279" s="27"/>
      <c r="AI279" s="27"/>
      <c r="AJ279" s="28"/>
      <c r="AK279" s="26"/>
      <c r="AL279" s="27"/>
      <c r="AM279" s="28"/>
    </row>
    <row r="280" spans="1:39" x14ac:dyDescent="0.25">
      <c r="A280" s="5" t="str">
        <f t="shared" si="8"/>
        <v/>
      </c>
      <c r="B280" s="26"/>
      <c r="C280" s="27"/>
      <c r="D280" s="27"/>
      <c r="E280" s="27"/>
      <c r="F280" s="27"/>
      <c r="G280" s="27"/>
      <c r="H280" s="27"/>
      <c r="I280" s="27"/>
      <c r="J280" s="28"/>
      <c r="K280" s="29"/>
      <c r="L280" s="30"/>
      <c r="M280" s="30"/>
      <c r="N280" s="30"/>
      <c r="O280" s="30"/>
      <c r="P280" s="30"/>
      <c r="Q280" s="30"/>
      <c r="R280" s="30"/>
      <c r="S280" s="31"/>
      <c r="T280" s="26"/>
      <c r="U280" s="27"/>
      <c r="V280" s="27"/>
      <c r="W280" s="27"/>
      <c r="X280" s="27"/>
      <c r="Y280" s="27"/>
      <c r="Z280" s="27"/>
      <c r="AA280" s="27"/>
      <c r="AB280" s="27"/>
      <c r="AC280" s="27"/>
      <c r="AD280" s="28"/>
      <c r="AE280" s="26"/>
      <c r="AF280" s="27"/>
      <c r="AG280" s="27"/>
      <c r="AH280" s="27"/>
      <c r="AI280" s="27"/>
      <c r="AJ280" s="28"/>
      <c r="AK280" s="26"/>
      <c r="AL280" s="27"/>
      <c r="AM280" s="28"/>
    </row>
    <row r="281" spans="1:39" x14ac:dyDescent="0.25">
      <c r="A281" s="5" t="str">
        <f t="shared" si="8"/>
        <v/>
      </c>
      <c r="B281" s="26"/>
      <c r="C281" s="27"/>
      <c r="D281" s="27"/>
      <c r="E281" s="27"/>
      <c r="F281" s="27"/>
      <c r="G281" s="27"/>
      <c r="H281" s="27"/>
      <c r="I281" s="27"/>
      <c r="J281" s="28"/>
      <c r="K281" s="29"/>
      <c r="L281" s="30"/>
      <c r="M281" s="30"/>
      <c r="N281" s="30"/>
      <c r="O281" s="30"/>
      <c r="P281" s="30"/>
      <c r="Q281" s="30"/>
      <c r="R281" s="30"/>
      <c r="S281" s="31"/>
      <c r="T281" s="26"/>
      <c r="U281" s="27"/>
      <c r="V281" s="27"/>
      <c r="W281" s="27"/>
      <c r="X281" s="27"/>
      <c r="Y281" s="27"/>
      <c r="Z281" s="27"/>
      <c r="AA281" s="27"/>
      <c r="AB281" s="27"/>
      <c r="AC281" s="27"/>
      <c r="AD281" s="28"/>
      <c r="AE281" s="26"/>
      <c r="AF281" s="27"/>
      <c r="AG281" s="27"/>
      <c r="AH281" s="27"/>
      <c r="AI281" s="27"/>
      <c r="AJ281" s="28"/>
      <c r="AK281" s="26"/>
      <c r="AL281" s="27"/>
      <c r="AM281" s="28"/>
    </row>
    <row r="282" spans="1:39" x14ac:dyDescent="0.25">
      <c r="A282" s="5" t="str">
        <f t="shared" si="8"/>
        <v/>
      </c>
      <c r="B282" s="26"/>
      <c r="C282" s="27"/>
      <c r="D282" s="27"/>
      <c r="E282" s="27"/>
      <c r="F282" s="27"/>
      <c r="G282" s="27"/>
      <c r="H282" s="27"/>
      <c r="I282" s="27"/>
      <c r="J282" s="28"/>
      <c r="K282" s="29"/>
      <c r="L282" s="30"/>
      <c r="M282" s="30"/>
      <c r="N282" s="30"/>
      <c r="O282" s="30"/>
      <c r="P282" s="30"/>
      <c r="Q282" s="30"/>
      <c r="R282" s="30"/>
      <c r="S282" s="31"/>
      <c r="T282" s="26"/>
      <c r="U282" s="27"/>
      <c r="V282" s="27"/>
      <c r="W282" s="27"/>
      <c r="X282" s="27"/>
      <c r="Y282" s="27"/>
      <c r="Z282" s="27"/>
      <c r="AA282" s="27"/>
      <c r="AB282" s="27"/>
      <c r="AC282" s="27"/>
      <c r="AD282" s="28"/>
      <c r="AE282" s="26"/>
      <c r="AF282" s="27"/>
      <c r="AG282" s="27"/>
      <c r="AH282" s="27"/>
      <c r="AI282" s="27"/>
      <c r="AJ282" s="28"/>
      <c r="AK282" s="26"/>
      <c r="AL282" s="27"/>
      <c r="AM282" s="28"/>
    </row>
    <row r="283" spans="1:39" x14ac:dyDescent="0.25">
      <c r="A283" s="5" t="str">
        <f t="shared" si="8"/>
        <v/>
      </c>
      <c r="B283" s="26"/>
      <c r="C283" s="27"/>
      <c r="D283" s="27"/>
      <c r="E283" s="27"/>
      <c r="F283" s="27"/>
      <c r="G283" s="27"/>
      <c r="H283" s="27"/>
      <c r="I283" s="27"/>
      <c r="J283" s="28"/>
      <c r="K283" s="29"/>
      <c r="L283" s="30"/>
      <c r="M283" s="30"/>
      <c r="N283" s="30"/>
      <c r="O283" s="30"/>
      <c r="P283" s="30"/>
      <c r="Q283" s="30"/>
      <c r="R283" s="30"/>
      <c r="S283" s="31"/>
      <c r="T283" s="26"/>
      <c r="U283" s="27"/>
      <c r="V283" s="27"/>
      <c r="W283" s="27"/>
      <c r="X283" s="27"/>
      <c r="Y283" s="27"/>
      <c r="Z283" s="27"/>
      <c r="AA283" s="27"/>
      <c r="AB283" s="27"/>
      <c r="AC283" s="27"/>
      <c r="AD283" s="28"/>
      <c r="AE283" s="26"/>
      <c r="AF283" s="27"/>
      <c r="AG283" s="27"/>
      <c r="AH283" s="27"/>
      <c r="AI283" s="27"/>
      <c r="AJ283" s="28"/>
      <c r="AK283" s="26"/>
      <c r="AL283" s="27"/>
      <c r="AM283" s="28"/>
    </row>
    <row r="284" spans="1:39" x14ac:dyDescent="0.25">
      <c r="A284" s="5" t="str">
        <f t="shared" si="8"/>
        <v/>
      </c>
      <c r="B284" s="26"/>
      <c r="C284" s="27"/>
      <c r="D284" s="27"/>
      <c r="E284" s="27"/>
      <c r="F284" s="27"/>
      <c r="G284" s="27"/>
      <c r="H284" s="27"/>
      <c r="I284" s="27"/>
      <c r="J284" s="28"/>
      <c r="K284" s="29"/>
      <c r="L284" s="30"/>
      <c r="M284" s="30"/>
      <c r="N284" s="30"/>
      <c r="O284" s="30"/>
      <c r="P284" s="30"/>
      <c r="Q284" s="30"/>
      <c r="R284" s="30"/>
      <c r="S284" s="31"/>
      <c r="T284" s="26"/>
      <c r="U284" s="27"/>
      <c r="V284" s="27"/>
      <c r="W284" s="27"/>
      <c r="X284" s="27"/>
      <c r="Y284" s="27"/>
      <c r="Z284" s="27"/>
      <c r="AA284" s="27"/>
      <c r="AB284" s="27"/>
      <c r="AC284" s="27"/>
      <c r="AD284" s="28"/>
      <c r="AE284" s="26"/>
      <c r="AF284" s="27"/>
      <c r="AG284" s="27"/>
      <c r="AH284" s="27"/>
      <c r="AI284" s="27"/>
      <c r="AJ284" s="28"/>
      <c r="AK284" s="26"/>
      <c r="AL284" s="27"/>
      <c r="AM284" s="28"/>
    </row>
    <row r="285" spans="1:39" x14ac:dyDescent="0.25">
      <c r="B285" s="26"/>
      <c r="C285" s="27"/>
      <c r="D285" s="27"/>
      <c r="E285" s="27"/>
      <c r="F285" s="27"/>
      <c r="G285" s="27"/>
      <c r="H285" s="27"/>
      <c r="I285" s="27"/>
      <c r="J285" s="28"/>
      <c r="K285" s="29"/>
      <c r="L285" s="30"/>
      <c r="M285" s="30"/>
      <c r="N285" s="30"/>
      <c r="O285" s="30"/>
      <c r="P285" s="30"/>
      <c r="Q285" s="30"/>
      <c r="R285" s="30"/>
      <c r="S285" s="31"/>
      <c r="T285" s="26"/>
      <c r="U285" s="27"/>
      <c r="V285" s="27"/>
      <c r="W285" s="27"/>
      <c r="X285" s="27"/>
      <c r="Y285" s="27"/>
      <c r="Z285" s="27"/>
      <c r="AA285" s="27"/>
      <c r="AB285" s="27"/>
      <c r="AC285" s="27"/>
      <c r="AD285" s="28"/>
      <c r="AE285" s="26"/>
      <c r="AF285" s="27"/>
      <c r="AG285" s="27"/>
      <c r="AH285" s="27"/>
      <c r="AI285" s="27"/>
      <c r="AJ285" s="28"/>
      <c r="AK285" s="26"/>
      <c r="AL285" s="27"/>
      <c r="AM285" s="28"/>
    </row>
    <row r="286" spans="1:39" x14ac:dyDescent="0.25">
      <c r="B286" s="26"/>
      <c r="C286" s="27"/>
      <c r="D286" s="27"/>
      <c r="E286" s="27"/>
      <c r="F286" s="27"/>
      <c r="G286" s="27"/>
      <c r="H286" s="27"/>
      <c r="I286" s="27"/>
      <c r="J286" s="28"/>
      <c r="K286" s="29"/>
      <c r="L286" s="30"/>
      <c r="M286" s="30"/>
      <c r="N286" s="30"/>
      <c r="O286" s="30"/>
      <c r="P286" s="30"/>
      <c r="Q286" s="30"/>
      <c r="R286" s="30"/>
      <c r="S286" s="31"/>
      <c r="T286" s="26"/>
      <c r="U286" s="27"/>
      <c r="V286" s="27"/>
      <c r="W286" s="27"/>
      <c r="X286" s="27"/>
      <c r="Y286" s="27"/>
      <c r="Z286" s="27"/>
      <c r="AA286" s="27"/>
      <c r="AB286" s="27"/>
      <c r="AC286" s="27"/>
      <c r="AD286" s="28"/>
      <c r="AE286" s="26"/>
      <c r="AF286" s="27"/>
      <c r="AG286" s="27"/>
      <c r="AH286" s="27"/>
      <c r="AI286" s="27"/>
      <c r="AJ286" s="28"/>
      <c r="AK286" s="26"/>
      <c r="AL286" s="27"/>
      <c r="AM286" s="28"/>
    </row>
    <row r="287" spans="1:39" x14ac:dyDescent="0.25">
      <c r="B287" s="26"/>
      <c r="C287" s="27"/>
      <c r="D287" s="27"/>
      <c r="E287" s="27"/>
      <c r="F287" s="27"/>
      <c r="G287" s="27"/>
      <c r="H287" s="27"/>
      <c r="I287" s="27"/>
      <c r="J287" s="28"/>
      <c r="K287" s="29"/>
      <c r="L287" s="30"/>
      <c r="M287" s="30"/>
      <c r="N287" s="30"/>
      <c r="O287" s="30"/>
      <c r="P287" s="30"/>
      <c r="Q287" s="30"/>
      <c r="R287" s="30"/>
      <c r="S287" s="31"/>
      <c r="T287" s="26"/>
      <c r="U287" s="27"/>
      <c r="V287" s="27"/>
      <c r="W287" s="27"/>
      <c r="X287" s="27"/>
      <c r="Y287" s="27"/>
      <c r="Z287" s="27"/>
      <c r="AA287" s="27"/>
      <c r="AB287" s="27"/>
      <c r="AC287" s="27"/>
      <c r="AD287" s="28"/>
      <c r="AE287" s="26"/>
      <c r="AF287" s="27"/>
      <c r="AG287" s="27"/>
      <c r="AH287" s="27"/>
      <c r="AI287" s="27"/>
      <c r="AJ287" s="28"/>
      <c r="AK287" s="26"/>
      <c r="AL287" s="27"/>
      <c r="AM287" s="28"/>
    </row>
    <row r="288" spans="1:39" x14ac:dyDescent="0.25">
      <c r="B288" s="26"/>
      <c r="C288" s="27"/>
      <c r="D288" s="27"/>
      <c r="E288" s="27"/>
      <c r="F288" s="27"/>
      <c r="G288" s="27"/>
      <c r="H288" s="27"/>
      <c r="I288" s="27"/>
      <c r="J288" s="28"/>
      <c r="K288" s="29"/>
      <c r="L288" s="30"/>
      <c r="M288" s="30"/>
      <c r="N288" s="30"/>
      <c r="O288" s="30"/>
      <c r="P288" s="30"/>
      <c r="Q288" s="30"/>
      <c r="R288" s="30"/>
      <c r="S288" s="31"/>
      <c r="T288" s="26"/>
      <c r="U288" s="27"/>
      <c r="V288" s="27"/>
      <c r="W288" s="27"/>
      <c r="X288" s="27"/>
      <c r="Y288" s="27"/>
      <c r="Z288" s="27"/>
      <c r="AA288" s="27"/>
      <c r="AB288" s="27"/>
      <c r="AC288" s="27"/>
      <c r="AD288" s="28"/>
      <c r="AE288" s="26"/>
      <c r="AF288" s="27"/>
      <c r="AG288" s="27"/>
      <c r="AH288" s="27"/>
      <c r="AI288" s="27"/>
      <c r="AJ288" s="28"/>
      <c r="AK288" s="26"/>
      <c r="AL288" s="27"/>
      <c r="AM288" s="28"/>
    </row>
    <row r="289" spans="1:39" x14ac:dyDescent="0.25">
      <c r="B289" s="26"/>
      <c r="C289" s="27"/>
      <c r="D289" s="27"/>
      <c r="E289" s="27"/>
      <c r="F289" s="27"/>
      <c r="G289" s="27"/>
      <c r="H289" s="27"/>
      <c r="I289" s="27"/>
      <c r="J289" s="28"/>
      <c r="K289" s="29"/>
      <c r="L289" s="30"/>
      <c r="M289" s="30"/>
      <c r="N289" s="30"/>
      <c r="O289" s="30"/>
      <c r="P289" s="30"/>
      <c r="Q289" s="30"/>
      <c r="R289" s="30"/>
      <c r="S289" s="31"/>
      <c r="T289" s="26"/>
      <c r="U289" s="27"/>
      <c r="V289" s="27"/>
      <c r="W289" s="27"/>
      <c r="X289" s="27"/>
      <c r="Y289" s="27"/>
      <c r="Z289" s="27"/>
      <c r="AA289" s="27"/>
      <c r="AB289" s="27"/>
      <c r="AC289" s="27"/>
      <c r="AD289" s="28"/>
      <c r="AE289" s="26"/>
      <c r="AF289" s="27"/>
      <c r="AG289" s="27"/>
      <c r="AH289" s="27"/>
      <c r="AI289" s="27"/>
      <c r="AJ289" s="28"/>
      <c r="AK289" s="26"/>
      <c r="AL289" s="27"/>
      <c r="AM289" s="28"/>
    </row>
    <row r="290" spans="1:39" x14ac:dyDescent="0.25">
      <c r="B290" s="26"/>
      <c r="C290" s="27"/>
      <c r="D290" s="27"/>
      <c r="E290" s="27"/>
      <c r="F290" s="27"/>
      <c r="G290" s="27"/>
      <c r="H290" s="27"/>
      <c r="I290" s="27"/>
      <c r="J290" s="28"/>
      <c r="K290" s="29"/>
      <c r="L290" s="30"/>
      <c r="M290" s="30"/>
      <c r="N290" s="30"/>
      <c r="O290" s="30"/>
      <c r="P290" s="30"/>
      <c r="Q290" s="30"/>
      <c r="R290" s="30"/>
      <c r="S290" s="31"/>
      <c r="T290" s="26"/>
      <c r="U290" s="27"/>
      <c r="V290" s="27"/>
      <c r="W290" s="27"/>
      <c r="X290" s="27"/>
      <c r="Y290" s="27"/>
      <c r="Z290" s="27"/>
      <c r="AA290" s="27"/>
      <c r="AB290" s="27"/>
      <c r="AC290" s="27"/>
      <c r="AD290" s="28"/>
      <c r="AE290" s="26"/>
      <c r="AF290" s="27"/>
      <c r="AG290" s="27"/>
      <c r="AH290" s="27"/>
      <c r="AI290" s="27"/>
      <c r="AJ290" s="28"/>
      <c r="AK290" s="26"/>
      <c r="AL290" s="27"/>
      <c r="AM290" s="28"/>
    </row>
    <row r="291" spans="1:39" x14ac:dyDescent="0.25">
      <c r="A291" s="5" t="str">
        <f t="shared" ref="A291:A298" si="9">CHOOSE(LEN(RIGHT(B291)&amp;RIGHT(K291)&amp;RIGHT(T291)&amp;RIGHT(AE291)&amp;RIGHT(AK291))+1,"","!","!","!","!","")</f>
        <v/>
      </c>
      <c r="B291" s="26"/>
      <c r="C291" s="27"/>
      <c r="D291" s="27"/>
      <c r="E291" s="27"/>
      <c r="F291" s="27"/>
      <c r="G291" s="27"/>
      <c r="H291" s="27"/>
      <c r="I291" s="27"/>
      <c r="J291" s="28"/>
      <c r="K291" s="29"/>
      <c r="L291" s="30"/>
      <c r="M291" s="30"/>
      <c r="N291" s="30"/>
      <c r="O291" s="30"/>
      <c r="P291" s="30"/>
      <c r="Q291" s="30"/>
      <c r="R291" s="30"/>
      <c r="S291" s="31"/>
      <c r="T291" s="26"/>
      <c r="U291" s="27"/>
      <c r="V291" s="27"/>
      <c r="W291" s="27"/>
      <c r="X291" s="27"/>
      <c r="Y291" s="27"/>
      <c r="Z291" s="27"/>
      <c r="AA291" s="27"/>
      <c r="AB291" s="27"/>
      <c r="AC291" s="27"/>
      <c r="AD291" s="28"/>
      <c r="AE291" s="26"/>
      <c r="AF291" s="27"/>
      <c r="AG291" s="27"/>
      <c r="AH291" s="27"/>
      <c r="AI291" s="27"/>
      <c r="AJ291" s="28"/>
      <c r="AK291" s="26"/>
      <c r="AL291" s="27"/>
      <c r="AM291" s="28"/>
    </row>
    <row r="292" spans="1:39" x14ac:dyDescent="0.25">
      <c r="A292" s="5" t="str">
        <f t="shared" si="9"/>
        <v/>
      </c>
      <c r="B292" s="26"/>
      <c r="C292" s="27"/>
      <c r="D292" s="27"/>
      <c r="E292" s="27"/>
      <c r="F292" s="27"/>
      <c r="G292" s="27"/>
      <c r="H292" s="27"/>
      <c r="I292" s="27"/>
      <c r="J292" s="28"/>
      <c r="K292" s="29"/>
      <c r="L292" s="30"/>
      <c r="M292" s="30"/>
      <c r="N292" s="30"/>
      <c r="O292" s="30"/>
      <c r="P292" s="30"/>
      <c r="Q292" s="30"/>
      <c r="R292" s="30"/>
      <c r="S292" s="31"/>
      <c r="T292" s="26"/>
      <c r="U292" s="27"/>
      <c r="V292" s="27"/>
      <c r="W292" s="27"/>
      <c r="X292" s="27"/>
      <c r="Y292" s="27"/>
      <c r="Z292" s="27"/>
      <c r="AA292" s="27"/>
      <c r="AB292" s="27"/>
      <c r="AC292" s="27"/>
      <c r="AD292" s="28"/>
      <c r="AE292" s="26"/>
      <c r="AF292" s="27"/>
      <c r="AG292" s="27"/>
      <c r="AH292" s="27"/>
      <c r="AI292" s="27"/>
      <c r="AJ292" s="28"/>
      <c r="AK292" s="26"/>
      <c r="AL292" s="27"/>
      <c r="AM292" s="28"/>
    </row>
    <row r="293" spans="1:39" x14ac:dyDescent="0.25">
      <c r="A293" s="5" t="str">
        <f t="shared" si="9"/>
        <v/>
      </c>
      <c r="B293" s="26"/>
      <c r="C293" s="27"/>
      <c r="D293" s="27"/>
      <c r="E293" s="27"/>
      <c r="F293" s="27"/>
      <c r="G293" s="27"/>
      <c r="H293" s="27"/>
      <c r="I293" s="27"/>
      <c r="J293" s="28"/>
      <c r="K293" s="29"/>
      <c r="L293" s="30"/>
      <c r="M293" s="30"/>
      <c r="N293" s="30"/>
      <c r="O293" s="30"/>
      <c r="P293" s="30"/>
      <c r="Q293" s="30"/>
      <c r="R293" s="30"/>
      <c r="S293" s="31"/>
      <c r="T293" s="26"/>
      <c r="U293" s="27"/>
      <c r="V293" s="27"/>
      <c r="W293" s="27"/>
      <c r="X293" s="27"/>
      <c r="Y293" s="27"/>
      <c r="Z293" s="27"/>
      <c r="AA293" s="27"/>
      <c r="AB293" s="27"/>
      <c r="AC293" s="27"/>
      <c r="AD293" s="28"/>
      <c r="AE293" s="26"/>
      <c r="AF293" s="27"/>
      <c r="AG293" s="27"/>
      <c r="AH293" s="27"/>
      <c r="AI293" s="27"/>
      <c r="AJ293" s="28"/>
      <c r="AK293" s="26"/>
      <c r="AL293" s="27"/>
      <c r="AM293" s="28"/>
    </row>
    <row r="294" spans="1:39" x14ac:dyDescent="0.25">
      <c r="A294" s="5" t="str">
        <f t="shared" si="9"/>
        <v/>
      </c>
      <c r="B294" s="26"/>
      <c r="C294" s="27"/>
      <c r="D294" s="27"/>
      <c r="E294" s="27"/>
      <c r="F294" s="27"/>
      <c r="G294" s="27"/>
      <c r="H294" s="27"/>
      <c r="I294" s="27"/>
      <c r="J294" s="28"/>
      <c r="K294" s="29"/>
      <c r="L294" s="30"/>
      <c r="M294" s="30"/>
      <c r="N294" s="30"/>
      <c r="O294" s="30"/>
      <c r="P294" s="30"/>
      <c r="Q294" s="30"/>
      <c r="R294" s="30"/>
      <c r="S294" s="31"/>
      <c r="T294" s="26"/>
      <c r="U294" s="27"/>
      <c r="V294" s="27"/>
      <c r="W294" s="27"/>
      <c r="X294" s="27"/>
      <c r="Y294" s="27"/>
      <c r="Z294" s="27"/>
      <c r="AA294" s="27"/>
      <c r="AB294" s="27"/>
      <c r="AC294" s="27"/>
      <c r="AD294" s="28"/>
      <c r="AE294" s="26"/>
      <c r="AF294" s="27"/>
      <c r="AG294" s="27"/>
      <c r="AH294" s="27"/>
      <c r="AI294" s="27"/>
      <c r="AJ294" s="28"/>
      <c r="AK294" s="26"/>
      <c r="AL294" s="27"/>
      <c r="AM294" s="28"/>
    </row>
    <row r="295" spans="1:39" x14ac:dyDescent="0.25">
      <c r="A295" s="5" t="str">
        <f t="shared" si="9"/>
        <v/>
      </c>
      <c r="B295" s="26"/>
      <c r="C295" s="27"/>
      <c r="D295" s="27"/>
      <c r="E295" s="27"/>
      <c r="F295" s="27"/>
      <c r="G295" s="27"/>
      <c r="H295" s="27"/>
      <c r="I295" s="27"/>
      <c r="J295" s="28"/>
      <c r="K295" s="29"/>
      <c r="L295" s="30"/>
      <c r="M295" s="30"/>
      <c r="N295" s="30"/>
      <c r="O295" s="30"/>
      <c r="P295" s="30"/>
      <c r="Q295" s="30"/>
      <c r="R295" s="30"/>
      <c r="S295" s="31"/>
      <c r="T295" s="26"/>
      <c r="U295" s="27"/>
      <c r="V295" s="27"/>
      <c r="W295" s="27"/>
      <c r="X295" s="27"/>
      <c r="Y295" s="27"/>
      <c r="Z295" s="27"/>
      <c r="AA295" s="27"/>
      <c r="AB295" s="27"/>
      <c r="AC295" s="27"/>
      <c r="AD295" s="28"/>
      <c r="AE295" s="26"/>
      <c r="AF295" s="27"/>
      <c r="AG295" s="27"/>
      <c r="AH295" s="27"/>
      <c r="AI295" s="27"/>
      <c r="AJ295" s="28"/>
      <c r="AK295" s="26"/>
      <c r="AL295" s="27"/>
      <c r="AM295" s="28"/>
    </row>
    <row r="296" spans="1:39" x14ac:dyDescent="0.25">
      <c r="A296" s="5" t="str">
        <f t="shared" si="9"/>
        <v/>
      </c>
      <c r="B296" s="26"/>
      <c r="C296" s="27"/>
      <c r="D296" s="27"/>
      <c r="E296" s="27"/>
      <c r="F296" s="27"/>
      <c r="G296" s="27"/>
      <c r="H296" s="27"/>
      <c r="I296" s="27"/>
      <c r="J296" s="28"/>
      <c r="K296" s="29"/>
      <c r="L296" s="30"/>
      <c r="M296" s="30"/>
      <c r="N296" s="30"/>
      <c r="O296" s="30"/>
      <c r="P296" s="30"/>
      <c r="Q296" s="30"/>
      <c r="R296" s="30"/>
      <c r="S296" s="31"/>
      <c r="T296" s="26"/>
      <c r="U296" s="27"/>
      <c r="V296" s="27"/>
      <c r="W296" s="27"/>
      <c r="X296" s="27"/>
      <c r="Y296" s="27"/>
      <c r="Z296" s="27"/>
      <c r="AA296" s="27"/>
      <c r="AB296" s="27"/>
      <c r="AC296" s="27"/>
      <c r="AD296" s="28"/>
      <c r="AE296" s="26"/>
      <c r="AF296" s="27"/>
      <c r="AG296" s="27"/>
      <c r="AH296" s="27"/>
      <c r="AI296" s="27"/>
      <c r="AJ296" s="28"/>
      <c r="AK296" s="26"/>
      <c r="AL296" s="27"/>
      <c r="AM296" s="28"/>
    </row>
    <row r="297" spans="1:39" x14ac:dyDescent="0.25">
      <c r="A297" s="5" t="str">
        <f t="shared" si="9"/>
        <v/>
      </c>
      <c r="B297" s="26"/>
      <c r="C297" s="27"/>
      <c r="D297" s="27"/>
      <c r="E297" s="27"/>
      <c r="F297" s="27"/>
      <c r="G297" s="27"/>
      <c r="H297" s="27"/>
      <c r="I297" s="27"/>
      <c r="J297" s="28"/>
      <c r="K297" s="29"/>
      <c r="L297" s="30"/>
      <c r="M297" s="30"/>
      <c r="N297" s="30"/>
      <c r="O297" s="30"/>
      <c r="P297" s="30"/>
      <c r="Q297" s="30"/>
      <c r="R297" s="30"/>
      <c r="S297" s="31"/>
      <c r="T297" s="26"/>
      <c r="U297" s="27"/>
      <c r="V297" s="27"/>
      <c r="W297" s="27"/>
      <c r="X297" s="27"/>
      <c r="Y297" s="27"/>
      <c r="Z297" s="27"/>
      <c r="AA297" s="27"/>
      <c r="AB297" s="27"/>
      <c r="AC297" s="27"/>
      <c r="AD297" s="28"/>
      <c r="AE297" s="26"/>
      <c r="AF297" s="27"/>
      <c r="AG297" s="27"/>
      <c r="AH297" s="27"/>
      <c r="AI297" s="27"/>
      <c r="AJ297" s="28"/>
      <c r="AK297" s="26"/>
      <c r="AL297" s="27"/>
      <c r="AM297" s="28"/>
    </row>
    <row r="298" spans="1:39" hidden="1" x14ac:dyDescent="0.25">
      <c r="A298" s="5" t="str">
        <f t="shared" si="9"/>
        <v/>
      </c>
      <c r="B298" s="26"/>
      <c r="C298" s="27"/>
      <c r="D298" s="27"/>
      <c r="E298" s="27"/>
      <c r="F298" s="27"/>
      <c r="G298" s="27"/>
      <c r="H298" s="27"/>
      <c r="I298" s="27"/>
      <c r="J298" s="28"/>
      <c r="K298" s="29"/>
      <c r="L298" s="30"/>
      <c r="M298" s="30"/>
      <c r="N298" s="30"/>
      <c r="O298" s="30"/>
      <c r="P298" s="30"/>
      <c r="Q298" s="30"/>
      <c r="R298" s="30"/>
      <c r="S298" s="31"/>
      <c r="T298" s="26"/>
      <c r="U298" s="27"/>
      <c r="V298" s="27"/>
      <c r="W298" s="27"/>
      <c r="X298" s="27"/>
      <c r="Y298" s="27"/>
      <c r="Z298" s="27"/>
      <c r="AA298" s="27"/>
      <c r="AB298" s="27"/>
      <c r="AC298" s="27"/>
      <c r="AD298" s="28"/>
      <c r="AE298" s="26"/>
      <c r="AF298" s="27"/>
      <c r="AG298" s="27"/>
      <c r="AH298" s="27"/>
      <c r="AI298" s="27"/>
      <c r="AJ298" s="28"/>
      <c r="AK298" s="26"/>
      <c r="AL298" s="27"/>
      <c r="AM298" s="28"/>
    </row>
    <row r="299" spans="1:39" x14ac:dyDescent="0.25">
      <c r="B299" s="126" t="s">
        <v>54</v>
      </c>
      <c r="C299" s="127"/>
      <c r="D299" s="127"/>
      <c r="E299" s="127"/>
      <c r="F299" s="127"/>
      <c r="G299" s="127"/>
      <c r="H299" s="127"/>
      <c r="I299" s="127"/>
      <c r="J299" s="127"/>
      <c r="K299" s="126" t="s">
        <v>54</v>
      </c>
      <c r="L299" s="127"/>
      <c r="M299" s="127"/>
      <c r="N299" s="127"/>
      <c r="O299" s="127"/>
      <c r="P299" s="127"/>
      <c r="Q299" s="127"/>
      <c r="R299" s="127"/>
      <c r="S299" s="127"/>
      <c r="T299" s="126" t="s">
        <v>54</v>
      </c>
      <c r="U299" s="127"/>
      <c r="V299" s="127"/>
      <c r="W299" s="127"/>
      <c r="X299" s="127"/>
      <c r="Y299" s="127"/>
      <c r="Z299" s="127"/>
      <c r="AA299" s="127"/>
      <c r="AB299" s="127"/>
      <c r="AC299" s="127"/>
      <c r="AD299" s="127"/>
      <c r="AE299" s="126" t="s">
        <v>54</v>
      </c>
      <c r="AF299" s="127"/>
      <c r="AG299" s="127"/>
      <c r="AH299" s="127"/>
      <c r="AI299" s="127"/>
      <c r="AJ299" s="127"/>
      <c r="AK299" s="126" t="s">
        <v>54</v>
      </c>
      <c r="AL299" s="127"/>
      <c r="AM299" s="127"/>
    </row>
  </sheetData>
  <sheetProtection algorithmName="SHA-512" hashValue="j1GVu7gon0VGCQwClhyuLIx6kybwIFUhpsviLFeCSZGVJlsS9dnMnhyBickTZ0KMnJqgkPaE+YIkYRIqdtlsGA==" saltValue="ACJ/+wiTGSnKH/1nZLzZsg==" spinCount="100000" sheet="1" objects="1" scenarios="1"/>
  <mergeCells count="1421">
    <mergeCell ref="D11:F11"/>
    <mergeCell ref="AK299:AM299"/>
    <mergeCell ref="AE299:AJ299"/>
    <mergeCell ref="T299:AD299"/>
    <mergeCell ref="K299:S299"/>
    <mergeCell ref="B299:J299"/>
    <mergeCell ref="B21:AM21"/>
    <mergeCell ref="B23:F23"/>
    <mergeCell ref="G23:I23"/>
    <mergeCell ref="M23:O23"/>
    <mergeCell ref="AE23:AH23"/>
    <mergeCell ref="AA23:AD23"/>
    <mergeCell ref="AE27:AM27"/>
    <mergeCell ref="AL29:AM29"/>
    <mergeCell ref="B28:F28"/>
    <mergeCell ref="B29:F29"/>
    <mergeCell ref="B30:F30"/>
    <mergeCell ref="B31:F31"/>
    <mergeCell ref="B34:F34"/>
    <mergeCell ref="G28:I28"/>
    <mergeCell ref="G29:I29"/>
    <mergeCell ref="B32:F32"/>
    <mergeCell ref="B33:F33"/>
    <mergeCell ref="G32:I32"/>
    <mergeCell ref="B24:F24"/>
    <mergeCell ref="J23:L23"/>
    <mergeCell ref="J24:L24"/>
    <mergeCell ref="J25:L25"/>
    <mergeCell ref="J26:L26"/>
    <mergeCell ref="J27:L27"/>
    <mergeCell ref="J28:L28"/>
    <mergeCell ref="J29:L29"/>
    <mergeCell ref="S13:Y13"/>
    <mergeCell ref="S18:Y19"/>
    <mergeCell ref="B38:AM38"/>
    <mergeCell ref="M30:O30"/>
    <mergeCell ref="M27:O27"/>
    <mergeCell ref="G34:I34"/>
    <mergeCell ref="S24:U24"/>
    <mergeCell ref="M24:O24"/>
    <mergeCell ref="AA20:AM20"/>
    <mergeCell ref="B18:F18"/>
    <mergeCell ref="N16:R16"/>
    <mergeCell ref="N14:R14"/>
    <mergeCell ref="N15:R15"/>
    <mergeCell ref="S29:U29"/>
    <mergeCell ref="S30:U30"/>
    <mergeCell ref="S31:U31"/>
    <mergeCell ref="S32:U32"/>
    <mergeCell ref="P26:R26"/>
    <mergeCell ref="P27:R27"/>
    <mergeCell ref="P28:R28"/>
    <mergeCell ref="P29:R29"/>
    <mergeCell ref="AE29:AI29"/>
    <mergeCell ref="AE31:AM33"/>
    <mergeCell ref="J31:L31"/>
    <mergeCell ref="J32:L32"/>
    <mergeCell ref="J33:L33"/>
    <mergeCell ref="M31:O31"/>
    <mergeCell ref="M28:O28"/>
    <mergeCell ref="M29:O29"/>
    <mergeCell ref="G33:I33"/>
    <mergeCell ref="M33:O33"/>
    <mergeCell ref="P33:R33"/>
    <mergeCell ref="B25:F25"/>
    <mergeCell ref="B26:F26"/>
    <mergeCell ref="B27:F27"/>
    <mergeCell ref="G24:I24"/>
    <mergeCell ref="G25:I25"/>
    <mergeCell ref="G26:I26"/>
    <mergeCell ref="G27:I27"/>
    <mergeCell ref="M25:O25"/>
    <mergeCell ref="M26:O26"/>
    <mergeCell ref="K41:S41"/>
    <mergeCell ref="T41:AD41"/>
    <mergeCell ref="R35:U35"/>
    <mergeCell ref="J30:L30"/>
    <mergeCell ref="AB35:AM35"/>
    <mergeCell ref="AE41:AJ41"/>
    <mergeCell ref="AK41:AM41"/>
    <mergeCell ref="B40:J40"/>
    <mergeCell ref="K40:S40"/>
    <mergeCell ref="AK40:AM40"/>
    <mergeCell ref="A36:M36"/>
    <mergeCell ref="A37:M37"/>
    <mergeCell ref="T42:AD42"/>
    <mergeCell ref="AE42:AJ42"/>
    <mergeCell ref="AK42:AM42"/>
    <mergeCell ref="N13:R13"/>
    <mergeCell ref="N18:R18"/>
    <mergeCell ref="N19:R19"/>
    <mergeCell ref="B13:F13"/>
    <mergeCell ref="B14:F14"/>
    <mergeCell ref="B15:F15"/>
    <mergeCell ref="B16:F16"/>
    <mergeCell ref="B17:F17"/>
    <mergeCell ref="G17:I17"/>
    <mergeCell ref="G18:I18"/>
    <mergeCell ref="G16:I16"/>
    <mergeCell ref="G13:L13"/>
    <mergeCell ref="N17:R17"/>
    <mergeCell ref="S17:Y17"/>
    <mergeCell ref="M32:O32"/>
    <mergeCell ref="P23:R23"/>
    <mergeCell ref="P24:R24"/>
    <mergeCell ref="P25:R25"/>
    <mergeCell ref="G30:I30"/>
    <mergeCell ref="G31:I31"/>
    <mergeCell ref="P30:R30"/>
    <mergeCell ref="P31:R31"/>
    <mergeCell ref="B19:F19"/>
    <mergeCell ref="G19:I19"/>
    <mergeCell ref="S33:U33"/>
    <mergeCell ref="V32:X32"/>
    <mergeCell ref="V33:X33"/>
    <mergeCell ref="V30:X30"/>
    <mergeCell ref="V31:X31"/>
    <mergeCell ref="B51:J51"/>
    <mergeCell ref="K51:S51"/>
    <mergeCell ref="T51:AD51"/>
    <mergeCell ref="AE51:AJ51"/>
    <mergeCell ref="AK51:AM51"/>
    <mergeCell ref="B52:J52"/>
    <mergeCell ref="K52:S52"/>
    <mergeCell ref="T52:AD52"/>
    <mergeCell ref="AE52:AJ52"/>
    <mergeCell ref="AK52:AM52"/>
    <mergeCell ref="T46:AD46"/>
    <mergeCell ref="AE46:AJ46"/>
    <mergeCell ref="AK46:AM46"/>
    <mergeCell ref="T47:AD47"/>
    <mergeCell ref="AE47:AJ47"/>
    <mergeCell ref="AK47:AM47"/>
    <mergeCell ref="T44:AD44"/>
    <mergeCell ref="AE44:AJ44"/>
    <mergeCell ref="AK44:AM44"/>
    <mergeCell ref="T45:AD45"/>
    <mergeCell ref="AE45:AJ45"/>
    <mergeCell ref="AK45:AM45"/>
    <mergeCell ref="AK48:AM48"/>
    <mergeCell ref="AK49:AM49"/>
    <mergeCell ref="B46:J46"/>
    <mergeCell ref="K46:S46"/>
    <mergeCell ref="B55:J55"/>
    <mergeCell ref="K55:S55"/>
    <mergeCell ref="T55:AD55"/>
    <mergeCell ref="AE55:AJ55"/>
    <mergeCell ref="AK55:AM55"/>
    <mergeCell ref="B56:J56"/>
    <mergeCell ref="K56:S56"/>
    <mergeCell ref="T56:AD56"/>
    <mergeCell ref="AE56:AJ56"/>
    <mergeCell ref="AK56:AM56"/>
    <mergeCell ref="B53:J53"/>
    <mergeCell ref="K53:S53"/>
    <mergeCell ref="T53:AD53"/>
    <mergeCell ref="AE53:AJ53"/>
    <mergeCell ref="AK53:AM53"/>
    <mergeCell ref="B54:J54"/>
    <mergeCell ref="K54:S54"/>
    <mergeCell ref="T54:AD54"/>
    <mergeCell ref="AE54:AJ54"/>
    <mergeCell ref="AK54:AM54"/>
    <mergeCell ref="B59:J59"/>
    <mergeCell ref="K59:S59"/>
    <mergeCell ref="T59:AD59"/>
    <mergeCell ref="AE59:AJ59"/>
    <mergeCell ref="AK59:AM59"/>
    <mergeCell ref="B60:J60"/>
    <mergeCell ref="K60:S60"/>
    <mergeCell ref="T60:AD60"/>
    <mergeCell ref="AE60:AJ60"/>
    <mergeCell ref="AK60:AM60"/>
    <mergeCell ref="B57:J57"/>
    <mergeCell ref="K57:S57"/>
    <mergeCell ref="T57:AD57"/>
    <mergeCell ref="AE57:AJ57"/>
    <mergeCell ref="AK57:AM57"/>
    <mergeCell ref="B58:J58"/>
    <mergeCell ref="K58:S58"/>
    <mergeCell ref="T58:AD58"/>
    <mergeCell ref="AE58:AJ58"/>
    <mergeCell ref="AK58:AM58"/>
    <mergeCell ref="B63:J63"/>
    <mergeCell ref="K63:S63"/>
    <mergeCell ref="T63:AD63"/>
    <mergeCell ref="AE63:AJ63"/>
    <mergeCell ref="AK63:AM63"/>
    <mergeCell ref="B64:J64"/>
    <mergeCell ref="K64:S64"/>
    <mergeCell ref="T64:AD64"/>
    <mergeCell ref="AE64:AJ64"/>
    <mergeCell ref="AK64:AM64"/>
    <mergeCell ref="B61:J61"/>
    <mergeCell ref="K61:S61"/>
    <mergeCell ref="T61:AD61"/>
    <mergeCell ref="AE61:AJ61"/>
    <mergeCell ref="AK61:AM61"/>
    <mergeCell ref="B62:J62"/>
    <mergeCell ref="K62:S62"/>
    <mergeCell ref="T62:AD62"/>
    <mergeCell ref="AE62:AJ62"/>
    <mergeCell ref="AK62:AM62"/>
    <mergeCell ref="B67:J67"/>
    <mergeCell ref="K67:S67"/>
    <mergeCell ref="T67:AD67"/>
    <mergeCell ref="AE67:AJ67"/>
    <mergeCell ref="AK67:AM67"/>
    <mergeCell ref="B68:J68"/>
    <mergeCell ref="K68:S68"/>
    <mergeCell ref="T68:AD68"/>
    <mergeCell ref="AE68:AJ68"/>
    <mergeCell ref="AK68:AM68"/>
    <mergeCell ref="B65:J65"/>
    <mergeCell ref="K65:S65"/>
    <mergeCell ref="T65:AD65"/>
    <mergeCell ref="AE65:AJ65"/>
    <mergeCell ref="AK65:AM65"/>
    <mergeCell ref="B66:J66"/>
    <mergeCell ref="K66:S66"/>
    <mergeCell ref="T66:AD66"/>
    <mergeCell ref="AE66:AJ66"/>
    <mergeCell ref="AK66:AM66"/>
    <mergeCell ref="B73:J73"/>
    <mergeCell ref="K73:S73"/>
    <mergeCell ref="T73:AD73"/>
    <mergeCell ref="AE73:AJ73"/>
    <mergeCell ref="AK73:AM73"/>
    <mergeCell ref="B74:J74"/>
    <mergeCell ref="K74:S74"/>
    <mergeCell ref="T74:AD74"/>
    <mergeCell ref="AE74:AJ74"/>
    <mergeCell ref="AK74:AM74"/>
    <mergeCell ref="B69:J69"/>
    <mergeCell ref="K69:S69"/>
    <mergeCell ref="T69:AD69"/>
    <mergeCell ref="AE69:AJ69"/>
    <mergeCell ref="AK69:AM69"/>
    <mergeCell ref="B72:J72"/>
    <mergeCell ref="K72:S72"/>
    <mergeCell ref="T72:AD72"/>
    <mergeCell ref="AE72:AJ72"/>
    <mergeCell ref="AK72:AM72"/>
    <mergeCell ref="K70:S70"/>
    <mergeCell ref="K71:S71"/>
    <mergeCell ref="B71:J71"/>
    <mergeCell ref="T71:AD71"/>
    <mergeCell ref="AE71:AJ71"/>
    <mergeCell ref="AK71:AM71"/>
    <mergeCell ref="K79:S79"/>
    <mergeCell ref="B79:J79"/>
    <mergeCell ref="T79:AD79"/>
    <mergeCell ref="AE79:AJ79"/>
    <mergeCell ref="AK79:AM79"/>
    <mergeCell ref="K78:S78"/>
    <mergeCell ref="B77:J77"/>
    <mergeCell ref="K77:S77"/>
    <mergeCell ref="T77:AD77"/>
    <mergeCell ref="AE77:AJ77"/>
    <mergeCell ref="AK77:AM77"/>
    <mergeCell ref="B78:J78"/>
    <mergeCell ref="T78:AD78"/>
    <mergeCell ref="AE78:AJ78"/>
    <mergeCell ref="AK78:AM78"/>
    <mergeCell ref="B75:J75"/>
    <mergeCell ref="K75:S75"/>
    <mergeCell ref="T75:AD75"/>
    <mergeCell ref="AE75:AJ75"/>
    <mergeCell ref="AK75:AM75"/>
    <mergeCell ref="B76:J76"/>
    <mergeCell ref="K76:S76"/>
    <mergeCell ref="T76:AD76"/>
    <mergeCell ref="AE76:AJ76"/>
    <mergeCell ref="AK76:AM76"/>
    <mergeCell ref="B82:J82"/>
    <mergeCell ref="K82:S82"/>
    <mergeCell ref="T82:AD82"/>
    <mergeCell ref="AE82:AJ82"/>
    <mergeCell ref="AK82:AM82"/>
    <mergeCell ref="B83:J83"/>
    <mergeCell ref="K83:S83"/>
    <mergeCell ref="T83:AD83"/>
    <mergeCell ref="AE83:AJ83"/>
    <mergeCell ref="AK83:AM83"/>
    <mergeCell ref="B80:J80"/>
    <mergeCell ref="K80:S80"/>
    <mergeCell ref="T80:AD80"/>
    <mergeCell ref="AE80:AJ80"/>
    <mergeCell ref="AK80:AM80"/>
    <mergeCell ref="B81:J81"/>
    <mergeCell ref="K81:S81"/>
    <mergeCell ref="T81:AD81"/>
    <mergeCell ref="AE81:AJ81"/>
    <mergeCell ref="AK81:AM81"/>
    <mergeCell ref="B86:J86"/>
    <mergeCell ref="K86:S86"/>
    <mergeCell ref="T86:AD86"/>
    <mergeCell ref="AE86:AJ86"/>
    <mergeCell ref="AK86:AM86"/>
    <mergeCell ref="B87:J87"/>
    <mergeCell ref="K87:S87"/>
    <mergeCell ref="T87:AD87"/>
    <mergeCell ref="AE87:AJ87"/>
    <mergeCell ref="AK87:AM87"/>
    <mergeCell ref="B84:J84"/>
    <mergeCell ref="K84:S84"/>
    <mergeCell ref="T84:AD84"/>
    <mergeCell ref="AE84:AJ84"/>
    <mergeCell ref="AK84:AM84"/>
    <mergeCell ref="B85:J85"/>
    <mergeCell ref="K85:S85"/>
    <mergeCell ref="T85:AD85"/>
    <mergeCell ref="AE85:AJ85"/>
    <mergeCell ref="AK85:AM85"/>
    <mergeCell ref="B90:J90"/>
    <mergeCell ref="K90:S90"/>
    <mergeCell ref="T90:AD90"/>
    <mergeCell ref="AE90:AJ90"/>
    <mergeCell ref="AK90:AM90"/>
    <mergeCell ref="B91:J91"/>
    <mergeCell ref="K91:S91"/>
    <mergeCell ref="T91:AD91"/>
    <mergeCell ref="AE91:AJ91"/>
    <mergeCell ref="AK91:AM91"/>
    <mergeCell ref="B88:J88"/>
    <mergeCell ref="K88:S88"/>
    <mergeCell ref="T88:AD88"/>
    <mergeCell ref="AE88:AJ88"/>
    <mergeCell ref="AK88:AM88"/>
    <mergeCell ref="B89:J89"/>
    <mergeCell ref="K89:S89"/>
    <mergeCell ref="T89:AD89"/>
    <mergeCell ref="AE89:AJ89"/>
    <mergeCell ref="AK89:AM89"/>
    <mergeCell ref="B94:J94"/>
    <mergeCell ref="K94:S94"/>
    <mergeCell ref="T94:AD94"/>
    <mergeCell ref="AE94:AJ94"/>
    <mergeCell ref="AK94:AM94"/>
    <mergeCell ref="B95:J95"/>
    <mergeCell ref="K95:S95"/>
    <mergeCell ref="T95:AD95"/>
    <mergeCell ref="AE95:AJ95"/>
    <mergeCell ref="AK95:AM95"/>
    <mergeCell ref="B92:J92"/>
    <mergeCell ref="K92:S92"/>
    <mergeCell ref="T92:AD92"/>
    <mergeCell ref="AE92:AJ92"/>
    <mergeCell ref="AK92:AM92"/>
    <mergeCell ref="B93:J93"/>
    <mergeCell ref="K93:S93"/>
    <mergeCell ref="T93:AD93"/>
    <mergeCell ref="AE93:AJ93"/>
    <mergeCell ref="AK93:AM93"/>
    <mergeCell ref="B98:J98"/>
    <mergeCell ref="K98:S98"/>
    <mergeCell ref="T98:AD98"/>
    <mergeCell ref="AE98:AJ98"/>
    <mergeCell ref="AK98:AM98"/>
    <mergeCell ref="B99:J99"/>
    <mergeCell ref="K99:S99"/>
    <mergeCell ref="T99:AD99"/>
    <mergeCell ref="AE99:AJ99"/>
    <mergeCell ref="AK99:AM99"/>
    <mergeCell ref="B96:J96"/>
    <mergeCell ref="K96:S96"/>
    <mergeCell ref="T96:AD96"/>
    <mergeCell ref="AE96:AJ96"/>
    <mergeCell ref="AK96:AM96"/>
    <mergeCell ref="B97:J97"/>
    <mergeCell ref="K97:S97"/>
    <mergeCell ref="T97:AD97"/>
    <mergeCell ref="AE97:AJ97"/>
    <mergeCell ref="AK97:AM97"/>
    <mergeCell ref="B102:J102"/>
    <mergeCell ref="K102:S102"/>
    <mergeCell ref="T102:AD102"/>
    <mergeCell ref="AE102:AJ102"/>
    <mergeCell ref="AK102:AM102"/>
    <mergeCell ref="B103:J103"/>
    <mergeCell ref="K103:S103"/>
    <mergeCell ref="T103:AD103"/>
    <mergeCell ref="AE103:AJ103"/>
    <mergeCell ref="AK103:AM103"/>
    <mergeCell ref="B100:J100"/>
    <mergeCell ref="K100:S100"/>
    <mergeCell ref="T100:AD100"/>
    <mergeCell ref="AE100:AJ100"/>
    <mergeCell ref="AK100:AM100"/>
    <mergeCell ref="B101:J101"/>
    <mergeCell ref="K101:S101"/>
    <mergeCell ref="T101:AD101"/>
    <mergeCell ref="AE101:AJ101"/>
    <mergeCell ref="AK101:AM101"/>
    <mergeCell ref="B106:J106"/>
    <mergeCell ref="K106:S106"/>
    <mergeCell ref="T106:AD106"/>
    <mergeCell ref="AE106:AJ106"/>
    <mergeCell ref="AK106:AM106"/>
    <mergeCell ref="B107:J107"/>
    <mergeCell ref="K107:S107"/>
    <mergeCell ref="T107:AD107"/>
    <mergeCell ref="AE107:AJ107"/>
    <mergeCell ref="AK107:AM107"/>
    <mergeCell ref="B104:J104"/>
    <mergeCell ref="K104:S104"/>
    <mergeCell ref="T104:AD104"/>
    <mergeCell ref="AE104:AJ104"/>
    <mergeCell ref="AK104:AM104"/>
    <mergeCell ref="B105:J105"/>
    <mergeCell ref="K105:S105"/>
    <mergeCell ref="T105:AD105"/>
    <mergeCell ref="AE105:AJ105"/>
    <mergeCell ref="AK105:AM105"/>
    <mergeCell ref="B110:J110"/>
    <mergeCell ref="K110:S110"/>
    <mergeCell ref="T110:AD110"/>
    <mergeCell ref="AE110:AJ110"/>
    <mergeCell ref="AK110:AM110"/>
    <mergeCell ref="B111:J111"/>
    <mergeCell ref="K111:S111"/>
    <mergeCell ref="T111:AD111"/>
    <mergeCell ref="AE111:AJ111"/>
    <mergeCell ref="AK111:AM111"/>
    <mergeCell ref="B108:J108"/>
    <mergeCell ref="K108:S108"/>
    <mergeCell ref="T108:AD108"/>
    <mergeCell ref="AE108:AJ108"/>
    <mergeCell ref="AK108:AM108"/>
    <mergeCell ref="B109:J109"/>
    <mergeCell ref="K109:S109"/>
    <mergeCell ref="T109:AD109"/>
    <mergeCell ref="AE109:AJ109"/>
    <mergeCell ref="AK109:AM109"/>
    <mergeCell ref="B114:J114"/>
    <mergeCell ref="K114:S114"/>
    <mergeCell ref="T114:AD114"/>
    <mergeCell ref="AE114:AJ114"/>
    <mergeCell ref="AK114:AM114"/>
    <mergeCell ref="B115:J115"/>
    <mergeCell ref="K115:S115"/>
    <mergeCell ref="T115:AD115"/>
    <mergeCell ref="AE115:AJ115"/>
    <mergeCell ref="AK115:AM115"/>
    <mergeCell ref="B112:J112"/>
    <mergeCell ref="K112:S112"/>
    <mergeCell ref="T112:AD112"/>
    <mergeCell ref="AE112:AJ112"/>
    <mergeCell ref="AK112:AM112"/>
    <mergeCell ref="B113:J113"/>
    <mergeCell ref="K113:S113"/>
    <mergeCell ref="T113:AD113"/>
    <mergeCell ref="AE113:AJ113"/>
    <mergeCell ref="AK113:AM113"/>
    <mergeCell ref="B118:J118"/>
    <mergeCell ref="K118:S118"/>
    <mergeCell ref="T118:AD118"/>
    <mergeCell ref="AE118:AJ118"/>
    <mergeCell ref="AK118:AM118"/>
    <mergeCell ref="B119:J119"/>
    <mergeCell ref="K119:S119"/>
    <mergeCell ref="T119:AD119"/>
    <mergeCell ref="AE119:AJ119"/>
    <mergeCell ref="AK119:AM119"/>
    <mergeCell ref="B116:J116"/>
    <mergeCell ref="K116:S116"/>
    <mergeCell ref="T116:AD116"/>
    <mergeCell ref="AE116:AJ116"/>
    <mergeCell ref="AK116:AM116"/>
    <mergeCell ref="B117:J117"/>
    <mergeCell ref="K117:S117"/>
    <mergeCell ref="T117:AD117"/>
    <mergeCell ref="AE117:AJ117"/>
    <mergeCell ref="AK117:AM117"/>
    <mergeCell ref="B122:J122"/>
    <mergeCell ref="K122:S122"/>
    <mergeCell ref="T122:AD122"/>
    <mergeCell ref="AE122:AJ122"/>
    <mergeCell ref="AK122:AM122"/>
    <mergeCell ref="B123:J123"/>
    <mergeCell ref="K123:S123"/>
    <mergeCell ref="T123:AD123"/>
    <mergeCell ref="AE123:AJ123"/>
    <mergeCell ref="AK123:AM123"/>
    <mergeCell ref="B120:J120"/>
    <mergeCell ref="K120:S120"/>
    <mergeCell ref="T120:AD120"/>
    <mergeCell ref="AE120:AJ120"/>
    <mergeCell ref="AK120:AM120"/>
    <mergeCell ref="B121:J121"/>
    <mergeCell ref="K121:S121"/>
    <mergeCell ref="T121:AD121"/>
    <mergeCell ref="AE121:AJ121"/>
    <mergeCell ref="AK121:AM121"/>
    <mergeCell ref="B126:J126"/>
    <mergeCell ref="K126:S126"/>
    <mergeCell ref="T126:AD126"/>
    <mergeCell ref="AE126:AJ126"/>
    <mergeCell ref="AK126:AM126"/>
    <mergeCell ref="B127:J127"/>
    <mergeCell ref="K127:S127"/>
    <mergeCell ref="T127:AD127"/>
    <mergeCell ref="AE127:AJ127"/>
    <mergeCell ref="AK127:AM127"/>
    <mergeCell ref="B124:J124"/>
    <mergeCell ref="K124:S124"/>
    <mergeCell ref="T124:AD124"/>
    <mergeCell ref="AE124:AJ124"/>
    <mergeCell ref="AK124:AM124"/>
    <mergeCell ref="B125:J125"/>
    <mergeCell ref="K125:S125"/>
    <mergeCell ref="T125:AD125"/>
    <mergeCell ref="AE125:AJ125"/>
    <mergeCell ref="AK125:AM125"/>
    <mergeCell ref="B130:J130"/>
    <mergeCell ref="K130:S130"/>
    <mergeCell ref="T130:AD130"/>
    <mergeCell ref="AE130:AJ130"/>
    <mergeCell ref="AK130:AM130"/>
    <mergeCell ref="B131:J131"/>
    <mergeCell ref="K131:S131"/>
    <mergeCell ref="T131:AD131"/>
    <mergeCell ref="AE131:AJ131"/>
    <mergeCell ref="AK131:AM131"/>
    <mergeCell ref="B128:J128"/>
    <mergeCell ref="K128:S128"/>
    <mergeCell ref="T128:AD128"/>
    <mergeCell ref="AE128:AJ128"/>
    <mergeCell ref="AK128:AM128"/>
    <mergeCell ref="B129:J129"/>
    <mergeCell ref="K129:S129"/>
    <mergeCell ref="T129:AD129"/>
    <mergeCell ref="AE129:AJ129"/>
    <mergeCell ref="AK129:AM129"/>
    <mergeCell ref="B134:J134"/>
    <mergeCell ref="K134:S134"/>
    <mergeCell ref="T134:AD134"/>
    <mergeCell ref="AE134:AJ134"/>
    <mergeCell ref="AK134:AM134"/>
    <mergeCell ref="B135:J135"/>
    <mergeCell ref="K135:S135"/>
    <mergeCell ref="T135:AD135"/>
    <mergeCell ref="AE135:AJ135"/>
    <mergeCell ref="AK135:AM135"/>
    <mergeCell ref="B132:J132"/>
    <mergeCell ref="K132:S132"/>
    <mergeCell ref="T132:AD132"/>
    <mergeCell ref="AE132:AJ132"/>
    <mergeCell ref="AK132:AM132"/>
    <mergeCell ref="B133:J133"/>
    <mergeCell ref="K133:S133"/>
    <mergeCell ref="T133:AD133"/>
    <mergeCell ref="AE133:AJ133"/>
    <mergeCell ref="AK133:AM133"/>
    <mergeCell ref="B138:J138"/>
    <mergeCell ref="K138:S138"/>
    <mergeCell ref="T138:AD138"/>
    <mergeCell ref="AE138:AJ138"/>
    <mergeCell ref="AK138:AM138"/>
    <mergeCell ref="B139:J139"/>
    <mergeCell ref="K139:S139"/>
    <mergeCell ref="T139:AD139"/>
    <mergeCell ref="AE139:AJ139"/>
    <mergeCell ref="AK139:AM139"/>
    <mergeCell ref="B136:J136"/>
    <mergeCell ref="K136:S136"/>
    <mergeCell ref="T136:AD136"/>
    <mergeCell ref="AE136:AJ136"/>
    <mergeCell ref="AK136:AM136"/>
    <mergeCell ref="B137:J137"/>
    <mergeCell ref="K137:S137"/>
    <mergeCell ref="T137:AD137"/>
    <mergeCell ref="AE137:AJ137"/>
    <mergeCell ref="AK137:AM137"/>
    <mergeCell ref="B142:J142"/>
    <mergeCell ref="K142:S142"/>
    <mergeCell ref="T142:AD142"/>
    <mergeCell ref="AE142:AJ142"/>
    <mergeCell ref="AK142:AM142"/>
    <mergeCell ref="B143:J143"/>
    <mergeCell ref="K143:S143"/>
    <mergeCell ref="T143:AD143"/>
    <mergeCell ref="AE143:AJ143"/>
    <mergeCell ref="AK143:AM143"/>
    <mergeCell ref="B140:J140"/>
    <mergeCell ref="K140:S140"/>
    <mergeCell ref="T140:AD140"/>
    <mergeCell ref="AE140:AJ140"/>
    <mergeCell ref="AK140:AM140"/>
    <mergeCell ref="B141:J141"/>
    <mergeCell ref="K141:S141"/>
    <mergeCell ref="T141:AD141"/>
    <mergeCell ref="AE141:AJ141"/>
    <mergeCell ref="AK141:AM141"/>
    <mergeCell ref="B146:J146"/>
    <mergeCell ref="K146:S146"/>
    <mergeCell ref="T146:AD146"/>
    <mergeCell ref="AE146:AJ146"/>
    <mergeCell ref="AK146:AM146"/>
    <mergeCell ref="B147:J147"/>
    <mergeCell ref="K147:S147"/>
    <mergeCell ref="T147:AD147"/>
    <mergeCell ref="AE147:AJ147"/>
    <mergeCell ref="AK147:AM147"/>
    <mergeCell ref="B144:J144"/>
    <mergeCell ref="K144:S144"/>
    <mergeCell ref="T144:AD144"/>
    <mergeCell ref="AE144:AJ144"/>
    <mergeCell ref="AK144:AM144"/>
    <mergeCell ref="B145:J145"/>
    <mergeCell ref="K145:S145"/>
    <mergeCell ref="T145:AD145"/>
    <mergeCell ref="AE145:AJ145"/>
    <mergeCell ref="AK145:AM145"/>
    <mergeCell ref="B150:J150"/>
    <mergeCell ref="K150:S150"/>
    <mergeCell ref="T150:AD150"/>
    <mergeCell ref="AE150:AJ150"/>
    <mergeCell ref="AK150:AM150"/>
    <mergeCell ref="B151:J151"/>
    <mergeCell ref="K151:S151"/>
    <mergeCell ref="T151:AD151"/>
    <mergeCell ref="AE151:AJ151"/>
    <mergeCell ref="AK151:AM151"/>
    <mergeCell ref="B148:J148"/>
    <mergeCell ref="K148:S148"/>
    <mergeCell ref="T148:AD148"/>
    <mergeCell ref="AE148:AJ148"/>
    <mergeCell ref="AK148:AM148"/>
    <mergeCell ref="B149:J149"/>
    <mergeCell ref="K149:S149"/>
    <mergeCell ref="T149:AD149"/>
    <mergeCell ref="AE149:AJ149"/>
    <mergeCell ref="AK149:AM149"/>
    <mergeCell ref="B154:J154"/>
    <mergeCell ref="K154:S154"/>
    <mergeCell ref="T154:AD154"/>
    <mergeCell ref="AE154:AJ154"/>
    <mergeCell ref="AK154:AM154"/>
    <mergeCell ref="B155:J155"/>
    <mergeCell ref="K155:S155"/>
    <mergeCell ref="T155:AD155"/>
    <mergeCell ref="AE155:AJ155"/>
    <mergeCell ref="AK155:AM155"/>
    <mergeCell ref="B152:J152"/>
    <mergeCell ref="K152:S152"/>
    <mergeCell ref="T152:AD152"/>
    <mergeCell ref="AE152:AJ152"/>
    <mergeCell ref="AK152:AM152"/>
    <mergeCell ref="B153:J153"/>
    <mergeCell ref="K153:S153"/>
    <mergeCell ref="T153:AD153"/>
    <mergeCell ref="AE153:AJ153"/>
    <mergeCell ref="AK153:AM153"/>
    <mergeCell ref="B158:J158"/>
    <mergeCell ref="K158:S158"/>
    <mergeCell ref="T158:AD158"/>
    <mergeCell ref="AE158:AJ158"/>
    <mergeCell ref="AK158:AM158"/>
    <mergeCell ref="B159:J159"/>
    <mergeCell ref="K159:S159"/>
    <mergeCell ref="T159:AD159"/>
    <mergeCell ref="AE159:AJ159"/>
    <mergeCell ref="AK159:AM159"/>
    <mergeCell ref="B156:J156"/>
    <mergeCell ref="K156:S156"/>
    <mergeCell ref="T156:AD156"/>
    <mergeCell ref="AE156:AJ156"/>
    <mergeCell ref="AK156:AM156"/>
    <mergeCell ref="B157:J157"/>
    <mergeCell ref="K157:S157"/>
    <mergeCell ref="T157:AD157"/>
    <mergeCell ref="AE157:AJ157"/>
    <mergeCell ref="AK157:AM157"/>
    <mergeCell ref="B162:J162"/>
    <mergeCell ref="K162:S162"/>
    <mergeCell ref="T162:AD162"/>
    <mergeCell ref="AE162:AJ162"/>
    <mergeCell ref="AK162:AM162"/>
    <mergeCell ref="B163:J163"/>
    <mergeCell ref="K163:S163"/>
    <mergeCell ref="T163:AD163"/>
    <mergeCell ref="AE163:AJ163"/>
    <mergeCell ref="AK163:AM163"/>
    <mergeCell ref="B160:J160"/>
    <mergeCell ref="K160:S160"/>
    <mergeCell ref="T160:AD160"/>
    <mergeCell ref="AE160:AJ160"/>
    <mergeCell ref="AK160:AM160"/>
    <mergeCell ref="B161:J161"/>
    <mergeCell ref="K161:S161"/>
    <mergeCell ref="T161:AD161"/>
    <mergeCell ref="AE161:AJ161"/>
    <mergeCell ref="AK161:AM161"/>
    <mergeCell ref="B166:J166"/>
    <mergeCell ref="K166:S166"/>
    <mergeCell ref="T166:AD166"/>
    <mergeCell ref="AE166:AJ166"/>
    <mergeCell ref="AK166:AM166"/>
    <mergeCell ref="B167:J167"/>
    <mergeCell ref="K167:S167"/>
    <mergeCell ref="T167:AD167"/>
    <mergeCell ref="AE167:AJ167"/>
    <mergeCell ref="AK167:AM167"/>
    <mergeCell ref="B164:J164"/>
    <mergeCell ref="K164:S164"/>
    <mergeCell ref="T164:AD164"/>
    <mergeCell ref="AE164:AJ164"/>
    <mergeCell ref="AK164:AM164"/>
    <mergeCell ref="B165:J165"/>
    <mergeCell ref="K165:S165"/>
    <mergeCell ref="T165:AD165"/>
    <mergeCell ref="AE165:AJ165"/>
    <mergeCell ref="AK165:AM165"/>
    <mergeCell ref="B170:J170"/>
    <mergeCell ref="K170:S170"/>
    <mergeCell ref="T170:AD170"/>
    <mergeCell ref="AE170:AJ170"/>
    <mergeCell ref="AK170:AM170"/>
    <mergeCell ref="B171:J171"/>
    <mergeCell ref="K171:S171"/>
    <mergeCell ref="T171:AD171"/>
    <mergeCell ref="AE171:AJ171"/>
    <mergeCell ref="AK171:AM171"/>
    <mergeCell ref="B168:J168"/>
    <mergeCell ref="K168:S168"/>
    <mergeCell ref="T168:AD168"/>
    <mergeCell ref="AE168:AJ168"/>
    <mergeCell ref="AK168:AM168"/>
    <mergeCell ref="B169:J169"/>
    <mergeCell ref="K169:S169"/>
    <mergeCell ref="T169:AD169"/>
    <mergeCell ref="AE169:AJ169"/>
    <mergeCell ref="AK169:AM169"/>
    <mergeCell ref="B174:J174"/>
    <mergeCell ref="K174:S174"/>
    <mergeCell ref="T174:AD174"/>
    <mergeCell ref="AE174:AJ174"/>
    <mergeCell ref="AK174:AM174"/>
    <mergeCell ref="B175:J175"/>
    <mergeCell ref="K175:S175"/>
    <mergeCell ref="T175:AD175"/>
    <mergeCell ref="AE175:AJ175"/>
    <mergeCell ref="AK175:AM175"/>
    <mergeCell ref="B172:J172"/>
    <mergeCell ref="K172:S172"/>
    <mergeCell ref="T172:AD172"/>
    <mergeCell ref="AE172:AJ172"/>
    <mergeCell ref="AK172:AM172"/>
    <mergeCell ref="B173:J173"/>
    <mergeCell ref="K173:S173"/>
    <mergeCell ref="T173:AD173"/>
    <mergeCell ref="AE173:AJ173"/>
    <mergeCell ref="AK173:AM173"/>
    <mergeCell ref="B178:J178"/>
    <mergeCell ref="K178:S178"/>
    <mergeCell ref="T178:AD178"/>
    <mergeCell ref="AE178:AJ178"/>
    <mergeCell ref="AK178:AM178"/>
    <mergeCell ref="B179:J179"/>
    <mergeCell ref="K179:S179"/>
    <mergeCell ref="T179:AD179"/>
    <mergeCell ref="AE179:AJ179"/>
    <mergeCell ref="AK179:AM179"/>
    <mergeCell ref="B176:J176"/>
    <mergeCell ref="K176:S176"/>
    <mergeCell ref="T176:AD176"/>
    <mergeCell ref="AE176:AJ176"/>
    <mergeCell ref="AK176:AM176"/>
    <mergeCell ref="B177:J177"/>
    <mergeCell ref="K177:S177"/>
    <mergeCell ref="T177:AD177"/>
    <mergeCell ref="AE177:AJ177"/>
    <mergeCell ref="AK177:AM177"/>
    <mergeCell ref="B182:J182"/>
    <mergeCell ref="K182:S182"/>
    <mergeCell ref="T182:AD182"/>
    <mergeCell ref="AE182:AJ182"/>
    <mergeCell ref="AK182:AM182"/>
    <mergeCell ref="B183:J183"/>
    <mergeCell ref="K183:S183"/>
    <mergeCell ref="T183:AD183"/>
    <mergeCell ref="AE183:AJ183"/>
    <mergeCell ref="AK183:AM183"/>
    <mergeCell ref="B180:J180"/>
    <mergeCell ref="K180:S180"/>
    <mergeCell ref="T180:AD180"/>
    <mergeCell ref="AE180:AJ180"/>
    <mergeCell ref="AK180:AM180"/>
    <mergeCell ref="B181:J181"/>
    <mergeCell ref="K181:S181"/>
    <mergeCell ref="T181:AD181"/>
    <mergeCell ref="AE181:AJ181"/>
    <mergeCell ref="AK181:AM181"/>
    <mergeCell ref="B186:J186"/>
    <mergeCell ref="K186:S186"/>
    <mergeCell ref="T186:AD186"/>
    <mergeCell ref="AE186:AJ186"/>
    <mergeCell ref="AK186:AM186"/>
    <mergeCell ref="B187:J187"/>
    <mergeCell ref="K187:S187"/>
    <mergeCell ref="T187:AD187"/>
    <mergeCell ref="AE187:AJ187"/>
    <mergeCell ref="AK187:AM187"/>
    <mergeCell ref="B184:J184"/>
    <mergeCell ref="K184:S184"/>
    <mergeCell ref="T184:AD184"/>
    <mergeCell ref="AE184:AJ184"/>
    <mergeCell ref="AK184:AM184"/>
    <mergeCell ref="B185:J185"/>
    <mergeCell ref="K185:S185"/>
    <mergeCell ref="T185:AD185"/>
    <mergeCell ref="AE185:AJ185"/>
    <mergeCell ref="AK185:AM185"/>
    <mergeCell ref="B190:J190"/>
    <mergeCell ref="K190:S190"/>
    <mergeCell ref="T190:AD190"/>
    <mergeCell ref="AE190:AJ190"/>
    <mergeCell ref="AK190:AM190"/>
    <mergeCell ref="B191:J191"/>
    <mergeCell ref="K191:S191"/>
    <mergeCell ref="T191:AD191"/>
    <mergeCell ref="AE191:AJ191"/>
    <mergeCell ref="AK191:AM191"/>
    <mergeCell ref="B188:J188"/>
    <mergeCell ref="K188:S188"/>
    <mergeCell ref="T188:AD188"/>
    <mergeCell ref="AE188:AJ188"/>
    <mergeCell ref="AK188:AM188"/>
    <mergeCell ref="B189:J189"/>
    <mergeCell ref="K189:S189"/>
    <mergeCell ref="T189:AD189"/>
    <mergeCell ref="AE189:AJ189"/>
    <mergeCell ref="AK189:AM189"/>
    <mergeCell ref="B194:J194"/>
    <mergeCell ref="K194:S194"/>
    <mergeCell ref="T194:AD194"/>
    <mergeCell ref="AE194:AJ194"/>
    <mergeCell ref="AK194:AM194"/>
    <mergeCell ref="B195:J195"/>
    <mergeCell ref="K195:S195"/>
    <mergeCell ref="T195:AD195"/>
    <mergeCell ref="AE195:AJ195"/>
    <mergeCell ref="AK195:AM195"/>
    <mergeCell ref="B192:J192"/>
    <mergeCell ref="K192:S192"/>
    <mergeCell ref="T192:AD192"/>
    <mergeCell ref="AE192:AJ192"/>
    <mergeCell ref="AK192:AM192"/>
    <mergeCell ref="B193:J193"/>
    <mergeCell ref="K193:S193"/>
    <mergeCell ref="T193:AD193"/>
    <mergeCell ref="AE193:AJ193"/>
    <mergeCell ref="AK193:AM193"/>
    <mergeCell ref="AK291:AM291"/>
    <mergeCell ref="B292:J292"/>
    <mergeCell ref="K292:S292"/>
    <mergeCell ref="T292:AD292"/>
    <mergeCell ref="B279:J279"/>
    <mergeCell ref="K279:S279"/>
    <mergeCell ref="T279:AD279"/>
    <mergeCell ref="AE279:AJ279"/>
    <mergeCell ref="AK279:AM279"/>
    <mergeCell ref="B280:J280"/>
    <mergeCell ref="K280:S280"/>
    <mergeCell ref="T280:AD280"/>
    <mergeCell ref="AE280:AJ280"/>
    <mergeCell ref="AK280:AM280"/>
    <mergeCell ref="B281:J281"/>
    <mergeCell ref="K281:S281"/>
    <mergeCell ref="T281:AD281"/>
    <mergeCell ref="AE281:AJ281"/>
    <mergeCell ref="AK281:AM281"/>
    <mergeCell ref="B282:J282"/>
    <mergeCell ref="K282:S282"/>
    <mergeCell ref="T282:AD282"/>
    <mergeCell ref="AE282:AJ282"/>
    <mergeCell ref="AK282:AM282"/>
    <mergeCell ref="B283:J283"/>
    <mergeCell ref="K283:S283"/>
    <mergeCell ref="T283:AD283"/>
    <mergeCell ref="AE283:AJ283"/>
    <mergeCell ref="AK283:AM283"/>
    <mergeCell ref="B291:J291"/>
    <mergeCell ref="K291:S291"/>
    <mergeCell ref="T291:AD291"/>
    <mergeCell ref="B297:J297"/>
    <mergeCell ref="K297:S297"/>
    <mergeCell ref="T297:AD297"/>
    <mergeCell ref="AE297:AJ297"/>
    <mergeCell ref="AK297:AM297"/>
    <mergeCell ref="AE292:AJ292"/>
    <mergeCell ref="AK292:AM292"/>
    <mergeCell ref="B293:J293"/>
    <mergeCell ref="K293:S293"/>
    <mergeCell ref="T293:AD293"/>
    <mergeCell ref="AE293:AJ293"/>
    <mergeCell ref="AK293:AM293"/>
    <mergeCell ref="B294:J294"/>
    <mergeCell ref="K294:S294"/>
    <mergeCell ref="T294:AD294"/>
    <mergeCell ref="AE294:AJ294"/>
    <mergeCell ref="AK294:AM294"/>
    <mergeCell ref="AE291:AJ291"/>
    <mergeCell ref="G14:L14"/>
    <mergeCell ref="G15:L15"/>
    <mergeCell ref="V23:X23"/>
    <mergeCell ref="V24:X24"/>
    <mergeCell ref="V25:X25"/>
    <mergeCell ref="V26:X26"/>
    <mergeCell ref="V27:X27"/>
    <mergeCell ref="V28:X28"/>
    <mergeCell ref="V29:X29"/>
    <mergeCell ref="S16:Y16"/>
    <mergeCell ref="S14:Y14"/>
    <mergeCell ref="S15:Y15"/>
    <mergeCell ref="B298:J298"/>
    <mergeCell ref="K298:S298"/>
    <mergeCell ref="T298:AD298"/>
    <mergeCell ref="AE298:AJ298"/>
    <mergeCell ref="V35:X35"/>
    <mergeCell ref="P32:R32"/>
    <mergeCell ref="S23:U23"/>
    <mergeCell ref="S25:U25"/>
    <mergeCell ref="S26:U26"/>
    <mergeCell ref="S27:U27"/>
    <mergeCell ref="S28:U28"/>
    <mergeCell ref="B48:J48"/>
    <mergeCell ref="K48:S48"/>
    <mergeCell ref="T48:AD48"/>
    <mergeCell ref="AE48:AJ48"/>
    <mergeCell ref="B49:J49"/>
    <mergeCell ref="K49:S49"/>
    <mergeCell ref="T49:AD49"/>
    <mergeCell ref="AE49:AJ49"/>
    <mergeCell ref="AK298:AM298"/>
    <mergeCell ref="B295:J295"/>
    <mergeCell ref="K295:S295"/>
    <mergeCell ref="T295:AD295"/>
    <mergeCell ref="AE295:AJ295"/>
    <mergeCell ref="AK295:AM295"/>
    <mergeCell ref="B296:J296"/>
    <mergeCell ref="K296:S296"/>
    <mergeCell ref="T296:AD296"/>
    <mergeCell ref="AE296:AJ296"/>
    <mergeCell ref="AK296:AM296"/>
    <mergeCell ref="B284:J284"/>
    <mergeCell ref="K284:S284"/>
    <mergeCell ref="T284:AD284"/>
    <mergeCell ref="AE284:AJ284"/>
    <mergeCell ref="AK284:AM284"/>
    <mergeCell ref="B50:J50"/>
    <mergeCell ref="K50:S50"/>
    <mergeCell ref="T50:AD50"/>
    <mergeCell ref="AE50:AJ50"/>
    <mergeCell ref="AK50:AM50"/>
    <mergeCell ref="B202:J202"/>
    <mergeCell ref="K202:S202"/>
    <mergeCell ref="T202:AD202"/>
    <mergeCell ref="AE202:AJ202"/>
    <mergeCell ref="AK202:AM202"/>
    <mergeCell ref="B203:J203"/>
    <mergeCell ref="K203:S203"/>
    <mergeCell ref="T203:AD203"/>
    <mergeCell ref="AE203:AJ203"/>
    <mergeCell ref="AK203:AM203"/>
    <mergeCell ref="B200:J200"/>
    <mergeCell ref="B43:J43"/>
    <mergeCell ref="K43:S43"/>
    <mergeCell ref="T43:AD43"/>
    <mergeCell ref="AE43:AJ43"/>
    <mergeCell ref="AK43:AM43"/>
    <mergeCell ref="AE40:AJ40"/>
    <mergeCell ref="T40:AD40"/>
    <mergeCell ref="B41:J41"/>
    <mergeCell ref="B198:J198"/>
    <mergeCell ref="K198:S198"/>
    <mergeCell ref="T198:AD198"/>
    <mergeCell ref="AE198:AJ198"/>
    <mergeCell ref="AK198:AM198"/>
    <mergeCell ref="B199:J199"/>
    <mergeCell ref="K199:S199"/>
    <mergeCell ref="T199:AD199"/>
    <mergeCell ref="AE199:AJ199"/>
    <mergeCell ref="AK199:AM199"/>
    <mergeCell ref="B196:J196"/>
    <mergeCell ref="K196:S196"/>
    <mergeCell ref="T196:AD196"/>
    <mergeCell ref="AE196:AJ196"/>
    <mergeCell ref="AK196:AM196"/>
    <mergeCell ref="B197:J197"/>
    <mergeCell ref="K197:S197"/>
    <mergeCell ref="T197:AD197"/>
    <mergeCell ref="AE197:AJ197"/>
    <mergeCell ref="AK197:AM197"/>
    <mergeCell ref="B70:J70"/>
    <mergeCell ref="T70:AD70"/>
    <mergeCell ref="AE70:AJ70"/>
    <mergeCell ref="AK70:AM70"/>
    <mergeCell ref="K200:S200"/>
    <mergeCell ref="T200:AD200"/>
    <mergeCell ref="AE200:AJ200"/>
    <mergeCell ref="AK200:AM200"/>
    <mergeCell ref="B201:J201"/>
    <mergeCell ref="K201:S201"/>
    <mergeCell ref="T201:AD201"/>
    <mergeCell ref="AE201:AJ201"/>
    <mergeCell ref="AK201:AM201"/>
    <mergeCell ref="B206:J206"/>
    <mergeCell ref="K206:S206"/>
    <mergeCell ref="T206:AD206"/>
    <mergeCell ref="AE206:AJ206"/>
    <mergeCell ref="AK206:AM206"/>
    <mergeCell ref="B207:J207"/>
    <mergeCell ref="K207:S207"/>
    <mergeCell ref="T207:AD207"/>
    <mergeCell ref="AE207:AJ207"/>
    <mergeCell ref="AK207:AM207"/>
    <mergeCell ref="B204:J204"/>
    <mergeCell ref="K204:S204"/>
    <mergeCell ref="T204:AD204"/>
    <mergeCell ref="AE204:AJ204"/>
    <mergeCell ref="AK204:AM204"/>
    <mergeCell ref="B205:J205"/>
    <mergeCell ref="K205:S205"/>
    <mergeCell ref="T205:AD205"/>
    <mergeCell ref="AE205:AJ205"/>
    <mergeCell ref="AK205:AM205"/>
    <mergeCell ref="B210:J210"/>
    <mergeCell ref="K210:S210"/>
    <mergeCell ref="T210:AD210"/>
    <mergeCell ref="AE210:AJ210"/>
    <mergeCell ref="AK210:AM210"/>
    <mergeCell ref="B211:J211"/>
    <mergeCell ref="K211:S211"/>
    <mergeCell ref="T211:AD211"/>
    <mergeCell ref="AE211:AJ211"/>
    <mergeCell ref="AK211:AM211"/>
    <mergeCell ref="B208:J208"/>
    <mergeCell ref="K208:S208"/>
    <mergeCell ref="T208:AD208"/>
    <mergeCell ref="AE208:AJ208"/>
    <mergeCell ref="AK208:AM208"/>
    <mergeCell ref="B209:J209"/>
    <mergeCell ref="K209:S209"/>
    <mergeCell ref="T209:AD209"/>
    <mergeCell ref="AE209:AJ209"/>
    <mergeCell ref="AK209:AM209"/>
    <mergeCell ref="B214:J214"/>
    <mergeCell ref="K214:S214"/>
    <mergeCell ref="T214:AD214"/>
    <mergeCell ref="AE214:AJ214"/>
    <mergeCell ref="AK214:AM214"/>
    <mergeCell ref="B215:J215"/>
    <mergeCell ref="K215:S215"/>
    <mergeCell ref="T215:AD215"/>
    <mergeCell ref="AE215:AJ215"/>
    <mergeCell ref="AK215:AM215"/>
    <mergeCell ref="B212:J212"/>
    <mergeCell ref="K212:S212"/>
    <mergeCell ref="T212:AD212"/>
    <mergeCell ref="AE212:AJ212"/>
    <mergeCell ref="AK212:AM212"/>
    <mergeCell ref="B213:J213"/>
    <mergeCell ref="K213:S213"/>
    <mergeCell ref="T213:AD213"/>
    <mergeCell ref="AE213:AJ213"/>
    <mergeCell ref="AK213:AM213"/>
    <mergeCell ref="B218:J218"/>
    <mergeCell ref="K218:S218"/>
    <mergeCell ref="T218:AD218"/>
    <mergeCell ref="AE218:AJ218"/>
    <mergeCell ref="AK218:AM218"/>
    <mergeCell ref="B219:J219"/>
    <mergeCell ref="K219:S219"/>
    <mergeCell ref="T219:AD219"/>
    <mergeCell ref="AE219:AJ219"/>
    <mergeCell ref="AK219:AM219"/>
    <mergeCell ref="B216:J216"/>
    <mergeCell ref="K216:S216"/>
    <mergeCell ref="T216:AD216"/>
    <mergeCell ref="AE216:AJ216"/>
    <mergeCell ref="AK216:AM216"/>
    <mergeCell ref="B217:J217"/>
    <mergeCell ref="K217:S217"/>
    <mergeCell ref="T217:AD217"/>
    <mergeCell ref="AE217:AJ217"/>
    <mergeCell ref="AK217:AM217"/>
    <mergeCell ref="B222:J222"/>
    <mergeCell ref="K222:S222"/>
    <mergeCell ref="T222:AD222"/>
    <mergeCell ref="AE222:AJ222"/>
    <mergeCell ref="AK222:AM222"/>
    <mergeCell ref="B223:J223"/>
    <mergeCell ref="K223:S223"/>
    <mergeCell ref="T223:AD223"/>
    <mergeCell ref="AE223:AJ223"/>
    <mergeCell ref="AK223:AM223"/>
    <mergeCell ref="B220:J220"/>
    <mergeCell ref="K220:S220"/>
    <mergeCell ref="T220:AD220"/>
    <mergeCell ref="AE220:AJ220"/>
    <mergeCell ref="AK220:AM220"/>
    <mergeCell ref="B221:J221"/>
    <mergeCell ref="K221:S221"/>
    <mergeCell ref="T221:AD221"/>
    <mergeCell ref="AE221:AJ221"/>
    <mergeCell ref="AK221:AM221"/>
    <mergeCell ref="B226:J226"/>
    <mergeCell ref="K226:S226"/>
    <mergeCell ref="T226:AD226"/>
    <mergeCell ref="AE226:AJ226"/>
    <mergeCell ref="AK226:AM226"/>
    <mergeCell ref="B227:J227"/>
    <mergeCell ref="K227:S227"/>
    <mergeCell ref="T227:AD227"/>
    <mergeCell ref="AE227:AJ227"/>
    <mergeCell ref="AK227:AM227"/>
    <mergeCell ref="B224:J224"/>
    <mergeCell ref="K224:S224"/>
    <mergeCell ref="T224:AD224"/>
    <mergeCell ref="AE224:AJ224"/>
    <mergeCell ref="AK224:AM224"/>
    <mergeCell ref="B225:J225"/>
    <mergeCell ref="K225:S225"/>
    <mergeCell ref="T225:AD225"/>
    <mergeCell ref="AE225:AJ225"/>
    <mergeCell ref="AK225:AM225"/>
    <mergeCell ref="B230:J230"/>
    <mergeCell ref="K230:S230"/>
    <mergeCell ref="T230:AD230"/>
    <mergeCell ref="AE230:AJ230"/>
    <mergeCell ref="AK230:AM230"/>
    <mergeCell ref="B231:J231"/>
    <mergeCell ref="K231:S231"/>
    <mergeCell ref="T231:AD231"/>
    <mergeCell ref="AE231:AJ231"/>
    <mergeCell ref="AK231:AM231"/>
    <mergeCell ref="B228:J228"/>
    <mergeCell ref="K228:S228"/>
    <mergeCell ref="T228:AD228"/>
    <mergeCell ref="AE228:AJ228"/>
    <mergeCell ref="AK228:AM228"/>
    <mergeCell ref="B229:J229"/>
    <mergeCell ref="K229:S229"/>
    <mergeCell ref="T229:AD229"/>
    <mergeCell ref="AE229:AJ229"/>
    <mergeCell ref="AK229:AM229"/>
    <mergeCell ref="B234:J234"/>
    <mergeCell ref="K234:S234"/>
    <mergeCell ref="T234:AD234"/>
    <mergeCell ref="AE234:AJ234"/>
    <mergeCell ref="AK234:AM234"/>
    <mergeCell ref="B235:J235"/>
    <mergeCell ref="K235:S235"/>
    <mergeCell ref="T235:AD235"/>
    <mergeCell ref="AE235:AJ235"/>
    <mergeCell ref="AK235:AM235"/>
    <mergeCell ref="B232:J232"/>
    <mergeCell ref="K232:S232"/>
    <mergeCell ref="T232:AD232"/>
    <mergeCell ref="AE232:AJ232"/>
    <mergeCell ref="AK232:AM232"/>
    <mergeCell ref="B233:J233"/>
    <mergeCell ref="K233:S233"/>
    <mergeCell ref="T233:AD233"/>
    <mergeCell ref="AE233:AJ233"/>
    <mergeCell ref="AK233:AM233"/>
    <mergeCell ref="B238:J238"/>
    <mergeCell ref="K238:S238"/>
    <mergeCell ref="T238:AD238"/>
    <mergeCell ref="AE238:AJ238"/>
    <mergeCell ref="AK238:AM238"/>
    <mergeCell ref="B239:J239"/>
    <mergeCell ref="K239:S239"/>
    <mergeCell ref="T239:AD239"/>
    <mergeCell ref="AE239:AJ239"/>
    <mergeCell ref="AK239:AM239"/>
    <mergeCell ref="B236:J236"/>
    <mergeCell ref="K236:S236"/>
    <mergeCell ref="T236:AD236"/>
    <mergeCell ref="AE236:AJ236"/>
    <mergeCell ref="AK236:AM236"/>
    <mergeCell ref="B237:J237"/>
    <mergeCell ref="K237:S237"/>
    <mergeCell ref="T237:AD237"/>
    <mergeCell ref="AE237:AJ237"/>
    <mergeCell ref="AK237:AM237"/>
    <mergeCell ref="B242:J242"/>
    <mergeCell ref="K242:S242"/>
    <mergeCell ref="T242:AD242"/>
    <mergeCell ref="AE242:AJ242"/>
    <mergeCell ref="AK242:AM242"/>
    <mergeCell ref="B243:J243"/>
    <mergeCell ref="K243:S243"/>
    <mergeCell ref="T243:AD243"/>
    <mergeCell ref="AE243:AJ243"/>
    <mergeCell ref="AK243:AM243"/>
    <mergeCell ref="B240:J240"/>
    <mergeCell ref="K240:S240"/>
    <mergeCell ref="T240:AD240"/>
    <mergeCell ref="AE240:AJ240"/>
    <mergeCell ref="AK240:AM240"/>
    <mergeCell ref="B241:J241"/>
    <mergeCell ref="K241:S241"/>
    <mergeCell ref="T241:AD241"/>
    <mergeCell ref="AE241:AJ241"/>
    <mergeCell ref="AK241:AM241"/>
    <mergeCell ref="B246:J246"/>
    <mergeCell ref="K246:S246"/>
    <mergeCell ref="T246:AD246"/>
    <mergeCell ref="AE246:AJ246"/>
    <mergeCell ref="AK246:AM246"/>
    <mergeCell ref="B247:J247"/>
    <mergeCell ref="K247:S247"/>
    <mergeCell ref="T247:AD247"/>
    <mergeCell ref="AE247:AJ247"/>
    <mergeCell ref="AK247:AM247"/>
    <mergeCell ref="B244:J244"/>
    <mergeCell ref="K244:S244"/>
    <mergeCell ref="T244:AD244"/>
    <mergeCell ref="AE244:AJ244"/>
    <mergeCell ref="AK244:AM244"/>
    <mergeCell ref="B245:J245"/>
    <mergeCell ref="K245:S245"/>
    <mergeCell ref="T245:AD245"/>
    <mergeCell ref="AE245:AJ245"/>
    <mergeCell ref="AK245:AM245"/>
    <mergeCell ref="B250:J250"/>
    <mergeCell ref="K250:S250"/>
    <mergeCell ref="T250:AD250"/>
    <mergeCell ref="AE250:AJ250"/>
    <mergeCell ref="AK250:AM250"/>
    <mergeCell ref="B251:J251"/>
    <mergeCell ref="K251:S251"/>
    <mergeCell ref="T251:AD251"/>
    <mergeCell ref="AE251:AJ251"/>
    <mergeCell ref="AK251:AM251"/>
    <mergeCell ref="B248:J248"/>
    <mergeCell ref="K248:S248"/>
    <mergeCell ref="T248:AD248"/>
    <mergeCell ref="AE248:AJ248"/>
    <mergeCell ref="AK248:AM248"/>
    <mergeCell ref="B249:J249"/>
    <mergeCell ref="K249:S249"/>
    <mergeCell ref="T249:AD249"/>
    <mergeCell ref="AE249:AJ249"/>
    <mergeCell ref="AK249:AM249"/>
    <mergeCell ref="B254:J254"/>
    <mergeCell ref="K254:S254"/>
    <mergeCell ref="T254:AD254"/>
    <mergeCell ref="AE254:AJ254"/>
    <mergeCell ref="AK254:AM254"/>
    <mergeCell ref="B255:J255"/>
    <mergeCell ref="K255:S255"/>
    <mergeCell ref="T255:AD255"/>
    <mergeCell ref="AE255:AJ255"/>
    <mergeCell ref="AK255:AM255"/>
    <mergeCell ref="B252:J252"/>
    <mergeCell ref="K252:S252"/>
    <mergeCell ref="T252:AD252"/>
    <mergeCell ref="AE252:AJ252"/>
    <mergeCell ref="AK252:AM252"/>
    <mergeCell ref="B253:J253"/>
    <mergeCell ref="K253:S253"/>
    <mergeCell ref="T253:AD253"/>
    <mergeCell ref="AE253:AJ253"/>
    <mergeCell ref="AK253:AM253"/>
    <mergeCell ref="B258:J258"/>
    <mergeCell ref="K258:S258"/>
    <mergeCell ref="T258:AD258"/>
    <mergeCell ref="AE258:AJ258"/>
    <mergeCell ref="AK258:AM258"/>
    <mergeCell ref="B259:J259"/>
    <mergeCell ref="K259:S259"/>
    <mergeCell ref="T259:AD259"/>
    <mergeCell ref="AE259:AJ259"/>
    <mergeCell ref="AK259:AM259"/>
    <mergeCell ref="B256:J256"/>
    <mergeCell ref="K256:S256"/>
    <mergeCell ref="T256:AD256"/>
    <mergeCell ref="AE256:AJ256"/>
    <mergeCell ref="AK256:AM256"/>
    <mergeCell ref="B257:J257"/>
    <mergeCell ref="K257:S257"/>
    <mergeCell ref="T257:AD257"/>
    <mergeCell ref="AE257:AJ257"/>
    <mergeCell ref="AK257:AM257"/>
    <mergeCell ref="B262:J262"/>
    <mergeCell ref="K262:S262"/>
    <mergeCell ref="T262:AD262"/>
    <mergeCell ref="AE262:AJ262"/>
    <mergeCell ref="AK262:AM262"/>
    <mergeCell ref="B263:J263"/>
    <mergeCell ref="K263:S263"/>
    <mergeCell ref="T263:AD263"/>
    <mergeCell ref="AE263:AJ263"/>
    <mergeCell ref="AK263:AM263"/>
    <mergeCell ref="B260:J260"/>
    <mergeCell ref="K260:S260"/>
    <mergeCell ref="T260:AD260"/>
    <mergeCell ref="AE260:AJ260"/>
    <mergeCell ref="AK260:AM260"/>
    <mergeCell ref="B261:J261"/>
    <mergeCell ref="K261:S261"/>
    <mergeCell ref="T261:AD261"/>
    <mergeCell ref="AE261:AJ261"/>
    <mergeCell ref="AK261:AM261"/>
    <mergeCell ref="B266:J266"/>
    <mergeCell ref="K266:S266"/>
    <mergeCell ref="T266:AD266"/>
    <mergeCell ref="AE266:AJ266"/>
    <mergeCell ref="AK266:AM266"/>
    <mergeCell ref="B267:J267"/>
    <mergeCell ref="K267:S267"/>
    <mergeCell ref="T267:AD267"/>
    <mergeCell ref="AE267:AJ267"/>
    <mergeCell ref="AK267:AM267"/>
    <mergeCell ref="B264:J264"/>
    <mergeCell ref="K264:S264"/>
    <mergeCell ref="T264:AD264"/>
    <mergeCell ref="AE264:AJ264"/>
    <mergeCell ref="AK264:AM264"/>
    <mergeCell ref="B265:J265"/>
    <mergeCell ref="K265:S265"/>
    <mergeCell ref="T265:AD265"/>
    <mergeCell ref="AE265:AJ265"/>
    <mergeCell ref="AK265:AM265"/>
    <mergeCell ref="B270:J270"/>
    <mergeCell ref="K270:S270"/>
    <mergeCell ref="T270:AD270"/>
    <mergeCell ref="AE270:AJ270"/>
    <mergeCell ref="AK270:AM270"/>
    <mergeCell ref="B271:J271"/>
    <mergeCell ref="K271:S271"/>
    <mergeCell ref="T271:AD271"/>
    <mergeCell ref="AE271:AJ271"/>
    <mergeCell ref="AK271:AM271"/>
    <mergeCell ref="B268:J268"/>
    <mergeCell ref="K268:S268"/>
    <mergeCell ref="T268:AD268"/>
    <mergeCell ref="AE268:AJ268"/>
    <mergeCell ref="AK268:AM268"/>
    <mergeCell ref="B269:J269"/>
    <mergeCell ref="K269:S269"/>
    <mergeCell ref="T269:AD269"/>
    <mergeCell ref="AE269:AJ269"/>
    <mergeCell ref="AK269:AM269"/>
    <mergeCell ref="B274:J274"/>
    <mergeCell ref="K274:S274"/>
    <mergeCell ref="T274:AD274"/>
    <mergeCell ref="AE274:AJ274"/>
    <mergeCell ref="AK274:AM274"/>
    <mergeCell ref="B275:J275"/>
    <mergeCell ref="K275:S275"/>
    <mergeCell ref="T275:AD275"/>
    <mergeCell ref="AE275:AJ275"/>
    <mergeCell ref="AK275:AM275"/>
    <mergeCell ref="B272:J272"/>
    <mergeCell ref="K272:S272"/>
    <mergeCell ref="T272:AD272"/>
    <mergeCell ref="AE272:AJ272"/>
    <mergeCell ref="AK272:AM272"/>
    <mergeCell ref="B273:J273"/>
    <mergeCell ref="K273:S273"/>
    <mergeCell ref="T273:AD273"/>
    <mergeCell ref="AE273:AJ273"/>
    <mergeCell ref="AK273:AM273"/>
    <mergeCell ref="AK287:AM287"/>
    <mergeCell ref="B276:J276"/>
    <mergeCell ref="K276:S276"/>
    <mergeCell ref="T276:AD276"/>
    <mergeCell ref="AE276:AJ276"/>
    <mergeCell ref="AK276:AM276"/>
    <mergeCell ref="B285:J285"/>
    <mergeCell ref="K285:S285"/>
    <mergeCell ref="T285:AD285"/>
    <mergeCell ref="AE285:AJ285"/>
    <mergeCell ref="AK285:AM285"/>
    <mergeCell ref="B277:J277"/>
    <mergeCell ref="K277:S277"/>
    <mergeCell ref="T277:AD277"/>
    <mergeCell ref="AE277:AJ277"/>
    <mergeCell ref="AK277:AM277"/>
    <mergeCell ref="B278:J278"/>
    <mergeCell ref="K278:S278"/>
    <mergeCell ref="T278:AD278"/>
    <mergeCell ref="AE278:AJ278"/>
    <mergeCell ref="AK278:AM278"/>
    <mergeCell ref="B290:J290"/>
    <mergeCell ref="K290:S290"/>
    <mergeCell ref="T290:AD290"/>
    <mergeCell ref="AE290:AJ290"/>
    <mergeCell ref="AK290:AM290"/>
    <mergeCell ref="K42:S42"/>
    <mergeCell ref="K45:S45"/>
    <mergeCell ref="K44:S44"/>
    <mergeCell ref="K47:S47"/>
    <mergeCell ref="B42:J42"/>
    <mergeCell ref="B45:J45"/>
    <mergeCell ref="B44:J44"/>
    <mergeCell ref="B47:J47"/>
    <mergeCell ref="B288:J288"/>
    <mergeCell ref="K288:S288"/>
    <mergeCell ref="T288:AD288"/>
    <mergeCell ref="AE288:AJ288"/>
    <mergeCell ref="AK288:AM288"/>
    <mergeCell ref="B289:J289"/>
    <mergeCell ref="K289:S289"/>
    <mergeCell ref="T289:AD289"/>
    <mergeCell ref="AE289:AJ289"/>
    <mergeCell ref="AK289:AM289"/>
    <mergeCell ref="B286:J286"/>
    <mergeCell ref="K286:S286"/>
    <mergeCell ref="T286:AD286"/>
    <mergeCell ref="AE286:AJ286"/>
    <mergeCell ref="AK286:AM286"/>
    <mergeCell ref="B287:J287"/>
    <mergeCell ref="K287:S287"/>
    <mergeCell ref="T287:AD287"/>
    <mergeCell ref="AE287:AJ287"/>
  </mergeCells>
  <conditionalFormatting sqref="AE27:AM27 AE29 AL29:AM29 AE31:AM33">
    <cfRule type="expression" dxfId="21" priority="4">
      <formula>PAYMENT_METHOD="Credit Card"</formula>
    </cfRule>
  </conditionalFormatting>
  <dataValidations xWindow="585" yWindow="789" count="5">
    <dataValidation type="list" allowBlank="1" showInputMessage="1" showErrorMessage="1" sqref="AE23:AH23">
      <formula1>INDIRECT("TABLE_PAYMENT_METHOD[Payment Method]")</formula1>
    </dataValidation>
    <dataValidation type="custom" showInputMessage="1" showErrorMessage="1" errorTitle="FSS Return" sqref="AE27:AM27">
      <formula1>PAYMENT_METHOD="Credit Card"</formula1>
    </dataValidation>
    <dataValidation type="list" allowBlank="1" showInputMessage="1" showErrorMessage="1" errorTitle="FFS Return" error="Please select an item from the drop down list." sqref="T41:AD298">
      <formula1>INDIRECT("TABLE_PRODUCE_TYPE[Produce Type &amp; Variety]")</formula1>
    </dataValidation>
    <dataValidation type="list" allowBlank="1" showInputMessage="1" showErrorMessage="1" errorTitle="FFS Return" error="Please select an item from the drop down list." sqref="AE41:AJ298">
      <formula1>INDIRECT("TABLE_GI_LOCATIONS[Location]")</formula1>
    </dataValidation>
    <dataValidation allowBlank="1" showInputMessage="1" showErrorMessage="1" errorTitle="FSS Return" error="Please select a grower from the drop down list. If the required grower is not present, add to the table on the Grower List worksheet." sqref="B41:J41 B151:J298"/>
  </dataValidations>
  <pageMargins left="0.23622047244094491" right="0.23622047244094491" top="0.74803149606299213" bottom="0.74803149606299213" header="0.31496062992125984" footer="0.31496062992125984"/>
  <pageSetup paperSize="9" scale="65" fitToHeight="0" orientation="landscape"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M44"/>
  <sheetViews>
    <sheetView showGridLines="0" zoomScale="80" zoomScaleNormal="80" workbookViewId="0">
      <selection activeCell="G40" sqref="G40"/>
    </sheetView>
  </sheetViews>
  <sheetFormatPr defaultRowHeight="15" x14ac:dyDescent="0.25"/>
  <cols>
    <col min="1" max="1" width="3.5703125" customWidth="1"/>
    <col min="2" max="2" width="15.5703125" customWidth="1"/>
    <col min="3" max="3" width="10" customWidth="1"/>
    <col min="4" max="11" width="15.5703125" customWidth="1"/>
    <col min="12" max="12" width="14.85546875" bestFit="1" customWidth="1"/>
    <col min="13" max="13" width="14.85546875" customWidth="1"/>
    <col min="14" max="14" width="3.5703125" customWidth="1"/>
    <col min="15" max="15" width="15.5703125" customWidth="1"/>
    <col min="16" max="16" width="10" customWidth="1"/>
    <col min="17" max="25" width="15.5703125" customWidth="1"/>
  </cols>
  <sheetData>
    <row r="2" spans="2:13" ht="26.25" x14ac:dyDescent="0.4">
      <c r="B2" s="2" t="s">
        <v>27</v>
      </c>
    </row>
    <row r="5" spans="2:13" s="1" customFormat="1" x14ac:dyDescent="0.25">
      <c r="B5" s="1" t="s">
        <v>24</v>
      </c>
    </row>
    <row r="7" spans="2:13" s="4" customFormat="1" ht="43.5" customHeight="1" x14ac:dyDescent="0.25">
      <c r="B7" s="4" t="s">
        <v>3</v>
      </c>
      <c r="C7" s="4" t="s">
        <v>4</v>
      </c>
      <c r="D7" s="4" t="s">
        <v>125</v>
      </c>
      <c r="E7" s="4" t="s">
        <v>131</v>
      </c>
      <c r="F7" s="4" t="s">
        <v>5</v>
      </c>
      <c r="G7" s="4" t="s">
        <v>6</v>
      </c>
      <c r="H7" s="4" t="s">
        <v>7</v>
      </c>
      <c r="I7" s="4" t="s">
        <v>8</v>
      </c>
      <c r="J7" s="4" t="s">
        <v>9</v>
      </c>
      <c r="K7" s="4" t="s">
        <v>23</v>
      </c>
      <c r="L7" s="4" t="s">
        <v>55</v>
      </c>
      <c r="M7" s="4" t="s">
        <v>26</v>
      </c>
    </row>
    <row r="8" spans="2:13" x14ac:dyDescent="0.25">
      <c r="B8" t="s">
        <v>50</v>
      </c>
      <c r="C8">
        <v>0</v>
      </c>
      <c r="D8" s="3">
        <v>0</v>
      </c>
      <c r="E8" s="3">
        <v>78.75</v>
      </c>
      <c r="F8" s="3">
        <v>150</v>
      </c>
      <c r="G8" s="3">
        <v>200</v>
      </c>
      <c r="H8" s="3">
        <v>350</v>
      </c>
      <c r="I8" s="3">
        <v>130</v>
      </c>
      <c r="J8" s="3">
        <v>125</v>
      </c>
      <c r="K8" s="3">
        <v>0</v>
      </c>
      <c r="L8" s="3">
        <v>0</v>
      </c>
      <c r="M8" s="3">
        <v>300</v>
      </c>
    </row>
    <row r="9" spans="2:13" x14ac:dyDescent="0.25">
      <c r="B9" t="s">
        <v>49</v>
      </c>
      <c r="C9">
        <v>2</v>
      </c>
      <c r="D9" s="3">
        <v>0</v>
      </c>
      <c r="E9" s="3">
        <v>105</v>
      </c>
      <c r="F9" s="3">
        <v>150</v>
      </c>
      <c r="G9" s="3">
        <v>200</v>
      </c>
      <c r="H9" s="3">
        <v>350</v>
      </c>
      <c r="I9" s="3">
        <v>130</v>
      </c>
      <c r="J9" s="3">
        <v>125</v>
      </c>
      <c r="K9" s="3">
        <v>0</v>
      </c>
      <c r="L9" s="3">
        <v>100</v>
      </c>
      <c r="M9" s="3">
        <v>300</v>
      </c>
    </row>
    <row r="10" spans="2:13" x14ac:dyDescent="0.25">
      <c r="B10" t="s">
        <v>48</v>
      </c>
      <c r="C10">
        <v>5</v>
      </c>
      <c r="D10" s="3">
        <v>0</v>
      </c>
      <c r="E10" s="3">
        <v>173.25</v>
      </c>
      <c r="F10" s="3">
        <v>150</v>
      </c>
      <c r="G10" s="3">
        <v>250</v>
      </c>
      <c r="H10" s="3">
        <v>350</v>
      </c>
      <c r="I10" s="3">
        <v>292.5</v>
      </c>
      <c r="J10" s="3">
        <v>125</v>
      </c>
      <c r="K10" s="3">
        <v>0</v>
      </c>
      <c r="L10" s="3">
        <v>150</v>
      </c>
      <c r="M10" s="3">
        <v>450</v>
      </c>
    </row>
    <row r="11" spans="2:13" x14ac:dyDescent="0.25">
      <c r="B11" t="s">
        <v>10</v>
      </c>
      <c r="C11">
        <v>11</v>
      </c>
      <c r="D11" s="3">
        <v>0</v>
      </c>
      <c r="E11" s="3">
        <v>236.25</v>
      </c>
      <c r="F11" s="3">
        <v>150</v>
      </c>
      <c r="G11" s="3">
        <v>250</v>
      </c>
      <c r="H11" s="3">
        <v>350</v>
      </c>
      <c r="I11" s="3">
        <v>292.5</v>
      </c>
      <c r="J11" s="3">
        <v>125</v>
      </c>
      <c r="K11" s="3">
        <v>0</v>
      </c>
      <c r="L11" s="3">
        <v>200</v>
      </c>
      <c r="M11" s="3">
        <v>450</v>
      </c>
    </row>
    <row r="12" spans="2:13" x14ac:dyDescent="0.25">
      <c r="B12" t="s">
        <v>11</v>
      </c>
      <c r="C12">
        <v>30</v>
      </c>
      <c r="D12" s="3">
        <v>0</v>
      </c>
      <c r="E12" s="3">
        <v>498.75</v>
      </c>
      <c r="F12" s="3">
        <v>150</v>
      </c>
      <c r="G12" s="3">
        <v>350</v>
      </c>
      <c r="H12" s="3">
        <v>618</v>
      </c>
      <c r="I12" s="3">
        <v>617.5</v>
      </c>
      <c r="J12" s="3">
        <v>125</v>
      </c>
      <c r="K12" s="3">
        <v>0</v>
      </c>
      <c r="L12" s="3">
        <v>250</v>
      </c>
      <c r="M12" s="3">
        <v>450</v>
      </c>
    </row>
    <row r="13" spans="2:13" x14ac:dyDescent="0.25">
      <c r="B13" t="s">
        <v>12</v>
      </c>
      <c r="C13">
        <v>50</v>
      </c>
      <c r="D13" s="3">
        <v>0</v>
      </c>
      <c r="E13" s="3">
        <v>748.15</v>
      </c>
      <c r="F13" s="3">
        <v>150</v>
      </c>
      <c r="G13" s="3">
        <v>400</v>
      </c>
      <c r="H13" s="3">
        <v>910</v>
      </c>
      <c r="I13" s="3">
        <v>926.25</v>
      </c>
      <c r="J13" s="3">
        <v>125</v>
      </c>
      <c r="K13" s="3">
        <v>0</v>
      </c>
      <c r="L13" s="3">
        <v>300</v>
      </c>
      <c r="M13" s="3">
        <v>450</v>
      </c>
    </row>
    <row r="14" spans="2:13" x14ac:dyDescent="0.25">
      <c r="B14" t="s">
        <v>13</v>
      </c>
      <c r="C14">
        <v>100</v>
      </c>
      <c r="D14" s="3">
        <v>0</v>
      </c>
      <c r="E14" s="3">
        <v>1147.1500000000001</v>
      </c>
      <c r="F14" s="3">
        <v>150</v>
      </c>
      <c r="G14" s="3">
        <v>400</v>
      </c>
      <c r="H14" s="3">
        <v>975</v>
      </c>
      <c r="I14" s="3">
        <v>1420.25</v>
      </c>
      <c r="J14" s="3">
        <v>125</v>
      </c>
      <c r="K14" s="3">
        <v>0</v>
      </c>
      <c r="L14" s="3">
        <v>350</v>
      </c>
      <c r="M14" s="3">
        <v>450</v>
      </c>
    </row>
    <row r="15" spans="2:13" x14ac:dyDescent="0.25">
      <c r="B15" t="s">
        <v>14</v>
      </c>
      <c r="C15">
        <v>200</v>
      </c>
      <c r="D15" s="3">
        <v>0</v>
      </c>
      <c r="E15" s="3">
        <v>1745.65</v>
      </c>
      <c r="F15" s="3">
        <v>150</v>
      </c>
      <c r="G15" s="3">
        <v>500</v>
      </c>
      <c r="H15" s="3">
        <v>1040</v>
      </c>
      <c r="I15" s="3">
        <v>2161.25</v>
      </c>
      <c r="J15" s="3">
        <v>125</v>
      </c>
      <c r="K15" s="3">
        <v>0</v>
      </c>
      <c r="L15" s="3">
        <v>400</v>
      </c>
      <c r="M15" s="3">
        <v>450</v>
      </c>
    </row>
    <row r="16" spans="2:13" x14ac:dyDescent="0.25">
      <c r="B16" t="s">
        <v>15</v>
      </c>
      <c r="C16">
        <v>300</v>
      </c>
      <c r="D16" s="3">
        <v>0</v>
      </c>
      <c r="E16" s="3">
        <v>2194.5</v>
      </c>
      <c r="F16" s="3">
        <v>150</v>
      </c>
      <c r="G16" s="3">
        <v>500</v>
      </c>
      <c r="H16" s="3">
        <v>1105</v>
      </c>
      <c r="I16" s="3">
        <v>2717</v>
      </c>
      <c r="J16" s="3">
        <v>125</v>
      </c>
      <c r="K16" s="3">
        <v>0</v>
      </c>
      <c r="L16" s="3">
        <v>450</v>
      </c>
      <c r="M16" s="3">
        <v>450</v>
      </c>
    </row>
    <row r="17" spans="2:13" x14ac:dyDescent="0.25">
      <c r="B17" t="s">
        <v>16</v>
      </c>
      <c r="C17">
        <v>500</v>
      </c>
      <c r="D17" s="3">
        <v>0</v>
      </c>
      <c r="E17" s="3">
        <v>2992.5</v>
      </c>
      <c r="F17" s="3">
        <v>150</v>
      </c>
      <c r="G17" s="3">
        <v>500</v>
      </c>
      <c r="H17" s="3">
        <v>1300</v>
      </c>
      <c r="I17" s="3">
        <v>3705</v>
      </c>
      <c r="J17" s="3">
        <v>125</v>
      </c>
      <c r="K17" s="3">
        <v>0</v>
      </c>
      <c r="L17" s="3">
        <v>500</v>
      </c>
      <c r="M17" s="3">
        <v>450</v>
      </c>
    </row>
    <row r="18" spans="2:13" x14ac:dyDescent="0.25">
      <c r="B18" t="s">
        <v>17</v>
      </c>
      <c r="C18">
        <v>750</v>
      </c>
      <c r="D18" s="3">
        <v>0</v>
      </c>
      <c r="E18" s="3">
        <v>3491.25</v>
      </c>
      <c r="F18" s="3">
        <v>150</v>
      </c>
      <c r="G18" s="3">
        <v>500</v>
      </c>
      <c r="H18" s="3">
        <v>1430</v>
      </c>
      <c r="I18" s="3">
        <v>4322.5</v>
      </c>
      <c r="J18" s="3">
        <v>125</v>
      </c>
      <c r="K18" s="3">
        <v>0</v>
      </c>
      <c r="L18" s="3">
        <v>550</v>
      </c>
      <c r="M18" s="3">
        <v>450</v>
      </c>
    </row>
    <row r="19" spans="2:13" x14ac:dyDescent="0.25">
      <c r="B19" t="s">
        <v>18</v>
      </c>
      <c r="C19">
        <v>1000</v>
      </c>
      <c r="D19" s="3">
        <v>0</v>
      </c>
      <c r="E19" s="3">
        <v>3890.25</v>
      </c>
      <c r="F19" s="3">
        <v>150</v>
      </c>
      <c r="G19" s="3">
        <v>650</v>
      </c>
      <c r="H19" s="3">
        <v>1950</v>
      </c>
      <c r="I19" s="3">
        <v>4816.5</v>
      </c>
      <c r="J19" s="3">
        <v>125</v>
      </c>
      <c r="K19" s="3">
        <v>0</v>
      </c>
      <c r="L19" s="3">
        <v>550</v>
      </c>
      <c r="M19" s="3">
        <v>450</v>
      </c>
    </row>
    <row r="20" spans="2:13" x14ac:dyDescent="0.25">
      <c r="B20" t="s">
        <v>19</v>
      </c>
      <c r="C20">
        <v>2000</v>
      </c>
      <c r="D20" s="3">
        <v>0</v>
      </c>
      <c r="E20" s="3">
        <v>4987.5</v>
      </c>
      <c r="F20" s="3">
        <v>150</v>
      </c>
      <c r="G20" s="3">
        <v>650</v>
      </c>
      <c r="H20" s="3">
        <v>2600</v>
      </c>
      <c r="I20" s="3">
        <v>6175</v>
      </c>
      <c r="J20" s="3">
        <v>125</v>
      </c>
      <c r="K20" s="3">
        <v>0</v>
      </c>
      <c r="L20" s="3">
        <v>550</v>
      </c>
      <c r="M20" s="3">
        <v>450</v>
      </c>
    </row>
    <row r="21" spans="2:13" x14ac:dyDescent="0.25">
      <c r="B21" t="s">
        <v>20</v>
      </c>
      <c r="C21">
        <v>4000</v>
      </c>
      <c r="D21" s="3">
        <v>0</v>
      </c>
      <c r="E21" s="3">
        <v>6982.5</v>
      </c>
      <c r="F21" s="3">
        <v>150</v>
      </c>
      <c r="G21" s="3">
        <v>800</v>
      </c>
      <c r="H21" s="3">
        <v>3900</v>
      </c>
      <c r="I21" s="3">
        <v>8645</v>
      </c>
      <c r="J21" s="3">
        <v>125</v>
      </c>
      <c r="K21" s="3">
        <v>0</v>
      </c>
      <c r="L21" s="3">
        <v>550</v>
      </c>
      <c r="M21" s="3">
        <v>450</v>
      </c>
    </row>
    <row r="22" spans="2:13" x14ac:dyDescent="0.25">
      <c r="B22" t="s">
        <v>21</v>
      </c>
      <c r="C22">
        <v>6000</v>
      </c>
      <c r="D22" s="3">
        <v>0</v>
      </c>
      <c r="E22" s="3">
        <v>8478.75</v>
      </c>
      <c r="F22" s="3">
        <v>150</v>
      </c>
      <c r="G22" s="3">
        <v>800</v>
      </c>
      <c r="H22" s="3">
        <v>5200</v>
      </c>
      <c r="I22" s="3">
        <v>0</v>
      </c>
      <c r="J22" s="3">
        <v>125</v>
      </c>
      <c r="K22" s="3">
        <v>0</v>
      </c>
      <c r="L22" s="3">
        <v>550</v>
      </c>
      <c r="M22" s="3">
        <v>450</v>
      </c>
    </row>
    <row r="23" spans="2:13" x14ac:dyDescent="0.25">
      <c r="B23" t="s">
        <v>22</v>
      </c>
      <c r="C23">
        <v>10000</v>
      </c>
      <c r="D23" s="3">
        <v>0</v>
      </c>
      <c r="E23" s="3">
        <v>9975</v>
      </c>
      <c r="F23" s="3">
        <v>150</v>
      </c>
      <c r="G23" s="3">
        <v>1000</v>
      </c>
      <c r="H23" s="3">
        <v>6500</v>
      </c>
      <c r="I23" s="3">
        <v>0</v>
      </c>
      <c r="J23" s="3">
        <v>125</v>
      </c>
      <c r="K23" s="3">
        <v>0</v>
      </c>
      <c r="L23" s="3">
        <v>0</v>
      </c>
      <c r="M23" s="3">
        <v>450</v>
      </c>
    </row>
    <row r="26" spans="2:13" x14ac:dyDescent="0.25">
      <c r="B26" s="1" t="s">
        <v>25</v>
      </c>
      <c r="C26" s="1"/>
      <c r="D26" s="1"/>
      <c r="E26" s="1"/>
      <c r="F26" s="1"/>
      <c r="G26" s="1"/>
      <c r="H26" s="1"/>
      <c r="I26" s="1"/>
      <c r="J26" s="1"/>
      <c r="K26" s="1"/>
      <c r="L26" s="1"/>
    </row>
    <row r="28" spans="2:13" ht="43.5" customHeight="1" x14ac:dyDescent="0.25">
      <c r="B28" s="4" t="s">
        <v>3</v>
      </c>
      <c r="C28" s="4" t="s">
        <v>4</v>
      </c>
      <c r="D28" s="4" t="s">
        <v>125</v>
      </c>
      <c r="E28" s="4" t="s">
        <v>131</v>
      </c>
      <c r="F28" s="4" t="s">
        <v>5</v>
      </c>
      <c r="G28" s="4" t="s">
        <v>6</v>
      </c>
      <c r="H28" s="4" t="s">
        <v>7</v>
      </c>
      <c r="I28" s="4" t="s">
        <v>8</v>
      </c>
      <c r="J28" s="4" t="s">
        <v>9</v>
      </c>
      <c r="K28" s="4" t="s">
        <v>23</v>
      </c>
      <c r="L28" s="4" t="s">
        <v>55</v>
      </c>
      <c r="M28" s="4" t="s">
        <v>26</v>
      </c>
    </row>
    <row r="29" spans="2:13" x14ac:dyDescent="0.25">
      <c r="B29" t="s">
        <v>50</v>
      </c>
      <c r="C29">
        <v>0</v>
      </c>
      <c r="D29" s="3">
        <v>0.05</v>
      </c>
      <c r="E29" s="3">
        <v>0</v>
      </c>
      <c r="F29" s="3">
        <v>0</v>
      </c>
      <c r="G29" s="3">
        <v>0</v>
      </c>
      <c r="H29" s="3">
        <v>0</v>
      </c>
      <c r="I29" s="3">
        <v>0</v>
      </c>
      <c r="J29" s="3">
        <v>0</v>
      </c>
      <c r="K29" s="3">
        <v>10</v>
      </c>
      <c r="L29" s="3">
        <v>1.7</v>
      </c>
      <c r="M29" s="3">
        <v>10</v>
      </c>
    </row>
    <row r="30" spans="2:13" x14ac:dyDescent="0.25">
      <c r="B30" t="s">
        <v>49</v>
      </c>
      <c r="C30">
        <v>2</v>
      </c>
      <c r="D30" s="3">
        <v>0.05</v>
      </c>
      <c r="E30" s="3">
        <v>0</v>
      </c>
      <c r="F30" s="3">
        <v>0</v>
      </c>
      <c r="G30" s="3">
        <v>0</v>
      </c>
      <c r="H30" s="3">
        <v>0</v>
      </c>
      <c r="I30" s="3">
        <v>0</v>
      </c>
      <c r="J30" s="3">
        <v>0</v>
      </c>
      <c r="K30" s="3">
        <v>10</v>
      </c>
      <c r="L30" s="3">
        <v>1.7</v>
      </c>
      <c r="M30" s="3">
        <v>10</v>
      </c>
    </row>
    <row r="31" spans="2:13" x14ac:dyDescent="0.25">
      <c r="B31" t="s">
        <v>48</v>
      </c>
      <c r="C31">
        <v>5</v>
      </c>
      <c r="D31" s="3">
        <v>0.05</v>
      </c>
      <c r="E31" s="3">
        <v>0</v>
      </c>
      <c r="F31" s="3">
        <v>0</v>
      </c>
      <c r="G31" s="3">
        <v>0</v>
      </c>
      <c r="H31" s="3">
        <v>0</v>
      </c>
      <c r="I31" s="3">
        <v>0</v>
      </c>
      <c r="J31" s="3">
        <v>0</v>
      </c>
      <c r="K31" s="3">
        <v>10</v>
      </c>
      <c r="L31" s="3">
        <v>1.7</v>
      </c>
      <c r="M31" s="3">
        <v>10</v>
      </c>
    </row>
    <row r="32" spans="2:13" x14ac:dyDescent="0.25">
      <c r="B32" t="s">
        <v>10</v>
      </c>
      <c r="C32">
        <v>11</v>
      </c>
      <c r="D32" s="3">
        <v>0.05</v>
      </c>
      <c r="E32" s="3">
        <v>13.1579</v>
      </c>
      <c r="F32" s="3">
        <v>0</v>
      </c>
      <c r="G32" s="3">
        <v>3.9474</v>
      </c>
      <c r="H32" s="3">
        <v>14.8888</v>
      </c>
      <c r="I32" s="3">
        <v>17.11</v>
      </c>
      <c r="J32" s="3">
        <v>0</v>
      </c>
      <c r="K32" s="3">
        <v>10</v>
      </c>
      <c r="L32" s="3">
        <v>1.7</v>
      </c>
      <c r="M32" s="3">
        <v>10</v>
      </c>
    </row>
    <row r="33" spans="2:13" x14ac:dyDescent="0.25">
      <c r="B33" t="s">
        <v>11</v>
      </c>
      <c r="C33">
        <v>30</v>
      </c>
      <c r="D33" s="3">
        <v>0.05</v>
      </c>
      <c r="E33" s="3">
        <v>11.875</v>
      </c>
      <c r="F33" s="3">
        <v>0</v>
      </c>
      <c r="G33" s="3">
        <v>1.3158000000000001</v>
      </c>
      <c r="H33" s="3">
        <v>15.39</v>
      </c>
      <c r="I33" s="3">
        <v>15.44</v>
      </c>
      <c r="J33" s="3">
        <v>0</v>
      </c>
      <c r="K33" s="3">
        <v>10</v>
      </c>
      <c r="L33" s="3">
        <v>1.7</v>
      </c>
      <c r="M33" s="3">
        <v>10</v>
      </c>
    </row>
    <row r="34" spans="2:13" x14ac:dyDescent="0.25">
      <c r="B34" t="s">
        <v>12</v>
      </c>
      <c r="C34">
        <v>50</v>
      </c>
      <c r="D34" s="3">
        <v>0.05</v>
      </c>
      <c r="E34" s="3">
        <v>7.6</v>
      </c>
      <c r="F34" s="3">
        <v>0</v>
      </c>
      <c r="G34" s="3">
        <v>0.40160000000000001</v>
      </c>
      <c r="H34" s="3">
        <v>1.33</v>
      </c>
      <c r="I34" s="3">
        <v>9.8800000000000008</v>
      </c>
      <c r="J34" s="3">
        <v>0</v>
      </c>
      <c r="K34" s="3">
        <v>10</v>
      </c>
      <c r="L34" s="3">
        <v>1.7</v>
      </c>
      <c r="M34" s="3">
        <v>10</v>
      </c>
    </row>
    <row r="35" spans="2:13" x14ac:dyDescent="0.25">
      <c r="B35" t="s">
        <v>13</v>
      </c>
      <c r="C35">
        <v>100</v>
      </c>
      <c r="D35" s="3">
        <v>0.05</v>
      </c>
      <c r="E35" s="3">
        <v>5.7</v>
      </c>
      <c r="F35" s="3">
        <v>0</v>
      </c>
      <c r="G35" s="3">
        <v>0.40160000000000001</v>
      </c>
      <c r="H35" s="3">
        <v>0.66</v>
      </c>
      <c r="I35" s="3">
        <v>7.41</v>
      </c>
      <c r="J35" s="3">
        <v>0</v>
      </c>
      <c r="K35" s="3">
        <v>10</v>
      </c>
      <c r="L35" s="3">
        <v>1.7</v>
      </c>
      <c r="M35" s="3">
        <v>10</v>
      </c>
    </row>
    <row r="36" spans="2:13" x14ac:dyDescent="0.25">
      <c r="B36" t="s">
        <v>14</v>
      </c>
      <c r="C36">
        <v>200</v>
      </c>
      <c r="D36" s="3">
        <v>0.05</v>
      </c>
      <c r="E36" s="3">
        <v>4.2750000000000004</v>
      </c>
      <c r="F36" s="3">
        <v>0</v>
      </c>
      <c r="G36" s="3">
        <v>0.2145</v>
      </c>
      <c r="H36" s="3">
        <v>0.66</v>
      </c>
      <c r="I36" s="3">
        <v>5.56</v>
      </c>
      <c r="J36" s="3">
        <v>0</v>
      </c>
      <c r="K36" s="3">
        <v>10</v>
      </c>
      <c r="L36" s="3">
        <v>1.7</v>
      </c>
      <c r="M36" s="3">
        <v>10</v>
      </c>
    </row>
    <row r="37" spans="2:13" x14ac:dyDescent="0.25">
      <c r="B37" t="s">
        <v>15</v>
      </c>
      <c r="C37">
        <v>300</v>
      </c>
      <c r="D37" s="3">
        <v>0.05</v>
      </c>
      <c r="E37" s="3">
        <v>3.8</v>
      </c>
      <c r="F37" s="3">
        <v>0</v>
      </c>
      <c r="G37" s="3">
        <v>0.21460000000000001</v>
      </c>
      <c r="H37" s="3">
        <v>0.98</v>
      </c>
      <c r="I37" s="3">
        <v>4.9400000000000004</v>
      </c>
      <c r="J37" s="3">
        <v>0</v>
      </c>
      <c r="K37" s="3">
        <v>10</v>
      </c>
      <c r="L37" s="3">
        <v>1.7</v>
      </c>
      <c r="M37" s="3">
        <v>10</v>
      </c>
    </row>
    <row r="38" spans="2:13" x14ac:dyDescent="0.25">
      <c r="B38" t="s">
        <v>16</v>
      </c>
      <c r="C38">
        <v>500</v>
      </c>
      <c r="D38" s="3">
        <v>0.05</v>
      </c>
      <c r="E38" s="3">
        <v>1.9</v>
      </c>
      <c r="F38" s="3">
        <v>0</v>
      </c>
      <c r="G38" s="3">
        <v>0.21460000000000001</v>
      </c>
      <c r="H38" s="3">
        <v>0.52</v>
      </c>
      <c r="I38" s="3">
        <v>2.4700000000000002</v>
      </c>
      <c r="J38" s="3">
        <v>0</v>
      </c>
      <c r="K38" s="3">
        <v>10</v>
      </c>
      <c r="L38" s="3">
        <v>1.7</v>
      </c>
      <c r="M38" s="3">
        <v>10</v>
      </c>
    </row>
    <row r="39" spans="2:13" x14ac:dyDescent="0.25">
      <c r="B39" t="s">
        <v>17</v>
      </c>
      <c r="C39">
        <v>750</v>
      </c>
      <c r="D39" s="3">
        <v>0.05</v>
      </c>
      <c r="E39" s="3">
        <v>1.52</v>
      </c>
      <c r="F39" s="3">
        <v>0</v>
      </c>
      <c r="G39" s="3">
        <v>0.21460000000000001</v>
      </c>
      <c r="H39" s="3">
        <v>2.09</v>
      </c>
      <c r="I39" s="3">
        <v>1.98</v>
      </c>
      <c r="J39" s="3">
        <v>0</v>
      </c>
      <c r="K39" s="3">
        <v>10</v>
      </c>
      <c r="L39" s="3">
        <v>1.7</v>
      </c>
      <c r="M39" s="3">
        <v>10</v>
      </c>
    </row>
    <row r="40" spans="2:13" x14ac:dyDescent="0.25">
      <c r="B40" t="s">
        <v>18</v>
      </c>
      <c r="C40">
        <v>1000</v>
      </c>
      <c r="D40" s="3">
        <v>0.05</v>
      </c>
      <c r="E40" s="3">
        <v>1.0449999999999999</v>
      </c>
      <c r="F40" s="3">
        <v>0</v>
      </c>
      <c r="G40" s="3">
        <v>5.0020000000000002E-2</v>
      </c>
      <c r="H40" s="3">
        <v>0.65</v>
      </c>
      <c r="I40" s="3">
        <v>1.36</v>
      </c>
      <c r="J40" s="3">
        <v>0</v>
      </c>
      <c r="K40" s="3">
        <v>10</v>
      </c>
      <c r="L40" s="3">
        <v>1.7</v>
      </c>
      <c r="M40" s="3">
        <v>10</v>
      </c>
    </row>
    <row r="41" spans="2:13" x14ac:dyDescent="0.25">
      <c r="B41" t="s">
        <v>19</v>
      </c>
      <c r="C41">
        <v>2000</v>
      </c>
      <c r="D41" s="3">
        <v>0.05</v>
      </c>
      <c r="E41" s="3">
        <v>0.95</v>
      </c>
      <c r="F41" s="3">
        <v>0</v>
      </c>
      <c r="G41" s="3">
        <v>0.05</v>
      </c>
      <c r="H41" s="3">
        <v>0.65</v>
      </c>
      <c r="I41" s="3">
        <v>1.24</v>
      </c>
      <c r="J41" s="3">
        <v>0</v>
      </c>
      <c r="K41" s="3">
        <v>10</v>
      </c>
      <c r="L41" s="3">
        <v>1.7</v>
      </c>
      <c r="M41" s="3">
        <v>10</v>
      </c>
    </row>
    <row r="42" spans="2:13" x14ac:dyDescent="0.25">
      <c r="B42" t="s">
        <v>20</v>
      </c>
      <c r="C42">
        <v>4000</v>
      </c>
      <c r="D42" s="3">
        <v>0.05</v>
      </c>
      <c r="E42" s="3">
        <v>0.71250000000000002</v>
      </c>
      <c r="F42" s="3">
        <v>0</v>
      </c>
      <c r="G42" s="3">
        <v>3.3399999999999999E-2</v>
      </c>
      <c r="H42" s="3">
        <v>0.5</v>
      </c>
      <c r="I42" s="3">
        <v>0.93</v>
      </c>
      <c r="J42" s="3">
        <v>0</v>
      </c>
      <c r="K42" s="3">
        <v>10</v>
      </c>
      <c r="L42" s="3">
        <v>1.7</v>
      </c>
      <c r="M42" s="3">
        <v>10</v>
      </c>
    </row>
    <row r="43" spans="2:13" x14ac:dyDescent="0.25">
      <c r="B43" t="s">
        <v>21</v>
      </c>
      <c r="C43">
        <v>6000</v>
      </c>
      <c r="D43" s="3">
        <v>0.05</v>
      </c>
      <c r="E43" s="3">
        <v>0.35630000000000001</v>
      </c>
      <c r="F43" s="3">
        <v>0</v>
      </c>
      <c r="G43" s="3">
        <v>3.3399999999999999E-2</v>
      </c>
      <c r="H43" s="3">
        <v>0.32</v>
      </c>
      <c r="I43" s="3">
        <v>0</v>
      </c>
      <c r="J43" s="3">
        <v>0</v>
      </c>
      <c r="K43" s="3">
        <v>10</v>
      </c>
      <c r="L43" s="3">
        <v>1.7</v>
      </c>
      <c r="M43" s="3">
        <v>10</v>
      </c>
    </row>
    <row r="44" spans="2:13" x14ac:dyDescent="0.25">
      <c r="B44" t="s">
        <v>22</v>
      </c>
      <c r="C44">
        <v>10000</v>
      </c>
      <c r="D44" s="3">
        <v>0.05</v>
      </c>
      <c r="E44" s="3">
        <v>0</v>
      </c>
      <c r="F44" s="3">
        <v>0</v>
      </c>
      <c r="G44" s="3">
        <v>0</v>
      </c>
      <c r="H44" s="3">
        <v>0</v>
      </c>
      <c r="I44" s="3">
        <v>0</v>
      </c>
      <c r="J44" s="3">
        <v>0</v>
      </c>
      <c r="K44" s="3">
        <v>10</v>
      </c>
      <c r="L44" s="3">
        <v>1.7</v>
      </c>
      <c r="M44" s="3">
        <v>10</v>
      </c>
    </row>
  </sheetData>
  <sheetProtection algorithmName="SHA-512" hashValue="5QQ6CfX6YOKFCnKhPYJaC4TAR8OAb7jhVGTFSfvoNcplBDTgEzwAQMPxBeAbtNdcxNHab2/5ZzDUfbDkocQJGw==" saltValue="R/hgN72+Ap0bmWYVLnzy+g==" spinCount="100000" sheet="1" objects="1" scenarios="1"/>
  <pageMargins left="0.7" right="0.7" top="0.75" bottom="0.75" header="0.3" footer="0.3"/>
  <pageSetup paperSize="9" scale="39" fitToHeight="0" orientation="landscape" r:id="rId1"/>
  <ignoredErrors>
    <ignoredError sqref="B32 B11" twoDigitTextYear="1"/>
  </ignoredErrors>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H64"/>
  <sheetViews>
    <sheetView showGridLines="0" workbookViewId="0"/>
  </sheetViews>
  <sheetFormatPr defaultRowHeight="15" x14ac:dyDescent="0.25"/>
  <cols>
    <col min="1" max="1" width="3.5703125" customWidth="1"/>
    <col min="2" max="2" width="30.5703125" customWidth="1"/>
    <col min="3" max="3" width="3.5703125" customWidth="1"/>
    <col min="4" max="4" width="32" bestFit="1" customWidth="1"/>
    <col min="5" max="5" width="24.85546875" bestFit="1" customWidth="1"/>
    <col min="6" max="6" width="24.85546875" customWidth="1"/>
    <col min="7" max="7" width="3.5703125" customWidth="1"/>
    <col min="8" max="8" width="43.140625" bestFit="1" customWidth="1"/>
  </cols>
  <sheetData>
    <row r="2" spans="2:8" ht="26.25" x14ac:dyDescent="0.4">
      <c r="B2" s="2" t="s">
        <v>114</v>
      </c>
    </row>
    <row r="5" spans="2:8" s="1" customFormat="1" x14ac:dyDescent="0.25">
      <c r="B5" s="1" t="s">
        <v>38</v>
      </c>
      <c r="D5" s="1" t="s">
        <v>52</v>
      </c>
      <c r="H5" s="1" t="s">
        <v>1</v>
      </c>
    </row>
    <row r="7" spans="2:8" x14ac:dyDescent="0.25">
      <c r="B7" t="s">
        <v>38</v>
      </c>
      <c r="D7" t="s">
        <v>53</v>
      </c>
      <c r="E7" t="s">
        <v>113</v>
      </c>
      <c r="F7" t="s">
        <v>133</v>
      </c>
      <c r="H7" t="s">
        <v>0</v>
      </c>
    </row>
    <row r="8" spans="2:8" x14ac:dyDescent="0.25">
      <c r="B8" t="s">
        <v>44</v>
      </c>
      <c r="D8" t="s">
        <v>5</v>
      </c>
      <c r="E8">
        <v>2</v>
      </c>
      <c r="F8" t="b">
        <v>0</v>
      </c>
      <c r="H8" t="s">
        <v>56</v>
      </c>
    </row>
    <row r="9" spans="2:8" x14ac:dyDescent="0.25">
      <c r="B9" t="s">
        <v>45</v>
      </c>
      <c r="D9" t="s">
        <v>6</v>
      </c>
      <c r="E9">
        <v>2</v>
      </c>
      <c r="F9" t="b">
        <v>1</v>
      </c>
      <c r="H9" t="s">
        <v>57</v>
      </c>
    </row>
    <row r="10" spans="2:8" x14ac:dyDescent="0.25">
      <c r="B10" t="s">
        <v>46</v>
      </c>
      <c r="D10" t="s">
        <v>7</v>
      </c>
      <c r="E10">
        <v>2</v>
      </c>
      <c r="F10" t="b">
        <v>1</v>
      </c>
      <c r="H10" t="s">
        <v>58</v>
      </c>
    </row>
    <row r="11" spans="2:8" x14ac:dyDescent="0.25">
      <c r="D11" t="s">
        <v>8</v>
      </c>
      <c r="E11">
        <v>2</v>
      </c>
      <c r="F11" t="b">
        <v>1</v>
      </c>
      <c r="H11" t="s">
        <v>59</v>
      </c>
    </row>
    <row r="12" spans="2:8" x14ac:dyDescent="0.25">
      <c r="D12" t="s">
        <v>9</v>
      </c>
      <c r="E12">
        <v>2</v>
      </c>
      <c r="F12" t="b">
        <v>0</v>
      </c>
      <c r="H12" t="s">
        <v>60</v>
      </c>
    </row>
    <row r="13" spans="2:8" x14ac:dyDescent="0.25">
      <c r="D13" t="s">
        <v>55</v>
      </c>
      <c r="E13">
        <v>1</v>
      </c>
      <c r="F13" t="b">
        <v>1</v>
      </c>
      <c r="H13" t="s">
        <v>61</v>
      </c>
    </row>
    <row r="14" spans="2:8" x14ac:dyDescent="0.25">
      <c r="D14" t="s">
        <v>23</v>
      </c>
      <c r="E14">
        <v>1</v>
      </c>
      <c r="F14" t="b">
        <v>0</v>
      </c>
      <c r="H14" t="s">
        <v>62</v>
      </c>
    </row>
    <row r="15" spans="2:8" x14ac:dyDescent="0.25">
      <c r="D15" t="s">
        <v>131</v>
      </c>
      <c r="E15">
        <v>2</v>
      </c>
      <c r="F15" t="b">
        <v>1</v>
      </c>
      <c r="H15" t="s">
        <v>63</v>
      </c>
    </row>
    <row r="16" spans="2:8" x14ac:dyDescent="0.25">
      <c r="D16" t="s">
        <v>26</v>
      </c>
      <c r="E16">
        <v>1</v>
      </c>
      <c r="F16" t="b">
        <v>0</v>
      </c>
      <c r="H16" t="s">
        <v>64</v>
      </c>
    </row>
    <row r="17" spans="4:8" x14ac:dyDescent="0.25">
      <c r="H17" t="s">
        <v>65</v>
      </c>
    </row>
    <row r="18" spans="4:8" x14ac:dyDescent="0.25">
      <c r="D18" t="s">
        <v>126</v>
      </c>
      <c r="H18" t="s">
        <v>66</v>
      </c>
    </row>
    <row r="19" spans="4:8" x14ac:dyDescent="0.25">
      <c r="D19" t="s">
        <v>127</v>
      </c>
      <c r="H19" t="s">
        <v>67</v>
      </c>
    </row>
    <row r="20" spans="4:8" x14ac:dyDescent="0.25">
      <c r="H20" t="s">
        <v>68</v>
      </c>
    </row>
    <row r="21" spans="4:8" x14ac:dyDescent="0.25">
      <c r="H21" t="s">
        <v>69</v>
      </c>
    </row>
    <row r="22" spans="4:8" x14ac:dyDescent="0.25">
      <c r="H22" t="s">
        <v>70</v>
      </c>
    </row>
    <row r="23" spans="4:8" x14ac:dyDescent="0.25">
      <c r="H23" t="s">
        <v>71</v>
      </c>
    </row>
    <row r="24" spans="4:8" x14ac:dyDescent="0.25">
      <c r="H24" t="s">
        <v>72</v>
      </c>
    </row>
    <row r="25" spans="4:8" x14ac:dyDescent="0.25">
      <c r="H25" t="s">
        <v>73</v>
      </c>
    </row>
    <row r="26" spans="4:8" x14ac:dyDescent="0.25">
      <c r="H26" t="s">
        <v>74</v>
      </c>
    </row>
    <row r="27" spans="4:8" x14ac:dyDescent="0.25">
      <c r="H27" t="s">
        <v>75</v>
      </c>
    </row>
    <row r="28" spans="4:8" x14ac:dyDescent="0.25">
      <c r="H28" t="s">
        <v>76</v>
      </c>
    </row>
    <row r="29" spans="4:8" x14ac:dyDescent="0.25">
      <c r="H29" t="s">
        <v>77</v>
      </c>
    </row>
    <row r="30" spans="4:8" x14ac:dyDescent="0.25">
      <c r="H30" t="s">
        <v>78</v>
      </c>
    </row>
    <row r="31" spans="4:8" x14ac:dyDescent="0.25">
      <c r="H31" t="s">
        <v>79</v>
      </c>
    </row>
    <row r="32" spans="4:8" x14ac:dyDescent="0.25">
      <c r="H32" t="s">
        <v>80</v>
      </c>
    </row>
    <row r="33" spans="8:8" x14ac:dyDescent="0.25">
      <c r="H33" t="s">
        <v>81</v>
      </c>
    </row>
    <row r="34" spans="8:8" x14ac:dyDescent="0.25">
      <c r="H34" t="s">
        <v>82</v>
      </c>
    </row>
    <row r="35" spans="8:8" x14ac:dyDescent="0.25">
      <c r="H35" t="s">
        <v>83</v>
      </c>
    </row>
    <row r="36" spans="8:8" x14ac:dyDescent="0.25">
      <c r="H36" t="s">
        <v>84</v>
      </c>
    </row>
    <row r="37" spans="8:8" x14ac:dyDescent="0.25">
      <c r="H37" t="s">
        <v>85</v>
      </c>
    </row>
    <row r="38" spans="8:8" x14ac:dyDescent="0.25">
      <c r="H38" t="s">
        <v>86</v>
      </c>
    </row>
    <row r="39" spans="8:8" x14ac:dyDescent="0.25">
      <c r="H39" t="s">
        <v>87</v>
      </c>
    </row>
    <row r="40" spans="8:8" x14ac:dyDescent="0.25">
      <c r="H40" t="s">
        <v>88</v>
      </c>
    </row>
    <row r="41" spans="8:8" x14ac:dyDescent="0.25">
      <c r="H41" t="s">
        <v>89</v>
      </c>
    </row>
    <row r="42" spans="8:8" x14ac:dyDescent="0.25">
      <c r="H42" t="s">
        <v>90</v>
      </c>
    </row>
    <row r="43" spans="8:8" x14ac:dyDescent="0.25">
      <c r="H43" t="s">
        <v>91</v>
      </c>
    </row>
    <row r="44" spans="8:8" x14ac:dyDescent="0.25">
      <c r="H44" t="s">
        <v>92</v>
      </c>
    </row>
    <row r="45" spans="8:8" x14ac:dyDescent="0.25">
      <c r="H45" t="s">
        <v>93</v>
      </c>
    </row>
    <row r="46" spans="8:8" x14ac:dyDescent="0.25">
      <c r="H46" t="s">
        <v>94</v>
      </c>
    </row>
    <row r="47" spans="8:8" x14ac:dyDescent="0.25">
      <c r="H47" t="s">
        <v>95</v>
      </c>
    </row>
    <row r="48" spans="8:8" x14ac:dyDescent="0.25">
      <c r="H48" t="s">
        <v>96</v>
      </c>
    </row>
    <row r="49" spans="8:8" x14ac:dyDescent="0.25">
      <c r="H49" t="s">
        <v>97</v>
      </c>
    </row>
    <row r="50" spans="8:8" x14ac:dyDescent="0.25">
      <c r="H50" t="s">
        <v>98</v>
      </c>
    </row>
    <row r="51" spans="8:8" x14ac:dyDescent="0.25">
      <c r="H51" t="s">
        <v>99</v>
      </c>
    </row>
    <row r="52" spans="8:8" x14ac:dyDescent="0.25">
      <c r="H52" t="s">
        <v>100</v>
      </c>
    </row>
    <row r="53" spans="8:8" x14ac:dyDescent="0.25">
      <c r="H53" t="s">
        <v>101</v>
      </c>
    </row>
    <row r="54" spans="8:8" x14ac:dyDescent="0.25">
      <c r="H54" t="s">
        <v>102</v>
      </c>
    </row>
    <row r="55" spans="8:8" x14ac:dyDescent="0.25">
      <c r="H55" t="s">
        <v>103</v>
      </c>
    </row>
    <row r="56" spans="8:8" x14ac:dyDescent="0.25">
      <c r="H56" t="s">
        <v>104</v>
      </c>
    </row>
    <row r="57" spans="8:8" x14ac:dyDescent="0.25">
      <c r="H57" t="s">
        <v>105</v>
      </c>
    </row>
    <row r="58" spans="8:8" x14ac:dyDescent="0.25">
      <c r="H58" t="s">
        <v>106</v>
      </c>
    </row>
    <row r="59" spans="8:8" x14ac:dyDescent="0.25">
      <c r="H59" t="s">
        <v>107</v>
      </c>
    </row>
    <row r="60" spans="8:8" x14ac:dyDescent="0.25">
      <c r="H60" t="s">
        <v>108</v>
      </c>
    </row>
    <row r="61" spans="8:8" x14ac:dyDescent="0.25">
      <c r="H61" t="s">
        <v>109</v>
      </c>
    </row>
    <row r="62" spans="8:8" x14ac:dyDescent="0.25">
      <c r="H62" t="s">
        <v>110</v>
      </c>
    </row>
    <row r="63" spans="8:8" x14ac:dyDescent="0.25">
      <c r="H63" t="s">
        <v>111</v>
      </c>
    </row>
    <row r="64" spans="8:8" x14ac:dyDescent="0.25">
      <c r="H64" t="s">
        <v>112</v>
      </c>
    </row>
  </sheetData>
  <sheetProtection password="F29C" sheet="1" objects="1" scenarios="1"/>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Instructions</vt:lpstr>
      <vt:lpstr>FFSReturn</vt:lpstr>
      <vt:lpstr>Rates</vt:lpstr>
      <vt:lpstr>Configuration</vt:lpstr>
      <vt:lpstr>FFSReturn!ABN</vt:lpstr>
      <vt:lpstr>FFSReturn!ACCOUNTS_CONTACT_NAME</vt:lpstr>
      <vt:lpstr>FFSReturn!ACCOUNTS_EMAIL_PHONE</vt:lpstr>
      <vt:lpstr>FFSReturn!APC_ID</vt:lpstr>
      <vt:lpstr>FFSReturn!CARD_EXPIRY_DATE</vt:lpstr>
      <vt:lpstr>FFSReturn!CARD_HOLDER</vt:lpstr>
      <vt:lpstr>FFSReturn!CARD_NUMBER</vt:lpstr>
      <vt:lpstr>FFSReturn!CARD_SIGNATURE</vt:lpstr>
      <vt:lpstr>FFSReturn!COL_APC_ID</vt:lpstr>
      <vt:lpstr>FFSReturn!COL_GI_LOCATION_OF_ORIGIN</vt:lpstr>
      <vt:lpstr>FFSReturn!COL_GRAPE_TYPE_AND_VARIETY</vt:lpstr>
      <vt:lpstr>FFSReturn!COL_GROWER</vt:lpstr>
      <vt:lpstr>FFSReturn!COL_TONNES</vt:lpstr>
      <vt:lpstr>FFSReturn!COL_VALIDATION_1</vt:lpstr>
      <vt:lpstr>FFSReturn!COL_VALIDATION_2</vt:lpstr>
      <vt:lpstr>FFSReturn!COL_VALIDATION_3</vt:lpstr>
      <vt:lpstr>FFSReturn!COL_VALIDATION_4</vt:lpstr>
      <vt:lpstr>FFSReturn!COMPANY_NAME</vt:lpstr>
      <vt:lpstr>FFSReturn!CRUSH_YEAR_END</vt:lpstr>
      <vt:lpstr>FFSReturn!CRUSH_YEAR_START</vt:lpstr>
      <vt:lpstr>FFSReturn!FEE_TABLE_COLUMN_HEADER_ADJUSTED_TONNNES</vt:lpstr>
      <vt:lpstr>FFSReturn!FEE_TABLE_COLUMN_HEADER_BASE_RATE</vt:lpstr>
      <vt:lpstr>FFSReturn!FEE_TABLE_COLUMN_HEADER_TONNNES</vt:lpstr>
      <vt:lpstr>FFSReturn!FEE_TABLE_COLUMN_HEADER_VOLUME_CHARGE</vt:lpstr>
      <vt:lpstr>FFSReturn!FEE_TABLE_COLUMN_HEADER_VOLUME_RATE</vt:lpstr>
      <vt:lpstr>FFSReturn!FEE_TABLE_COLUMN_HEADINGS</vt:lpstr>
      <vt:lpstr>FFSReturn!FEE_TABLE_ROW_HEADINGS</vt:lpstr>
      <vt:lpstr>FFSReturn!FORM_VERSION</vt:lpstr>
      <vt:lpstr>Rates!OLE_LINK1</vt:lpstr>
      <vt:lpstr>FFSReturn!PAYMENT_METHOD</vt:lpstr>
      <vt:lpstr>FFSReturn!PERIOD_TYPE</vt:lpstr>
      <vt:lpstr>FFSReturn!POSTAL_ADDRESS</vt:lpstr>
      <vt:lpstr>FFSReturn!PRODUCER_OWNER_MANAGER</vt:lpstr>
      <vt:lpstr>FFSReturn!PRODUCER_OWNER_MANAGER_EMAIL_PHONE</vt:lpstr>
      <vt:lpstr>FFSReturn!RETURN_TOTAL</vt:lpstr>
      <vt:lpstr>FFSReturn!STATUS</vt:lpstr>
      <vt:lpstr>FFSReturn!TOTAL_TONNES</vt:lpstr>
      <vt:lpstr>FFSReturn!VALIDATION</vt:lpstr>
      <vt:lpstr>FFSReturn!VINEYARD_LOCATION</vt:lpstr>
      <vt:lpstr>FFSReturn!VINTAGE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dc:creator>
  <cp:lastModifiedBy>Satjinder Kour</cp:lastModifiedBy>
  <cp:lastPrinted>2021-09-01T02:38:07Z</cp:lastPrinted>
  <dcterms:created xsi:type="dcterms:W3CDTF">2018-06-01T05:58:56Z</dcterms:created>
  <dcterms:modified xsi:type="dcterms:W3CDTF">2021-09-01T06:04:39Z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